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3" i="1" l="1"/>
  <c r="P13" i="1"/>
  <c r="N13" i="1"/>
  <c r="N12" i="1"/>
  <c r="O15" i="1"/>
  <c r="P15" i="1"/>
  <c r="N15" i="1"/>
  <c r="O16" i="1"/>
  <c r="P16" i="1"/>
  <c r="N16" i="1"/>
  <c r="N24" i="1"/>
  <c r="O24" i="1"/>
  <c r="P24" i="1"/>
  <c r="N30" i="1" l="1"/>
  <c r="O30" i="1"/>
  <c r="P30" i="1"/>
  <c r="N18" i="1"/>
  <c r="O18" i="1"/>
  <c r="P18" i="1"/>
  <c r="O12" i="1"/>
  <c r="P12" i="1"/>
  <c r="K30" i="1" l="1"/>
  <c r="L30" i="1"/>
  <c r="M30" i="1"/>
  <c r="L26" i="1"/>
  <c r="M26" i="1"/>
  <c r="K26" i="1"/>
  <c r="L20" i="1"/>
  <c r="M20" i="1"/>
  <c r="K20" i="1"/>
  <c r="L25" i="1"/>
  <c r="M25" i="1"/>
  <c r="K25" i="1"/>
  <c r="L19" i="1"/>
  <c r="M19" i="1"/>
  <c r="K19" i="1"/>
  <c r="M18" i="1" l="1"/>
  <c r="I30" i="1"/>
  <c r="J30" i="1"/>
  <c r="H30" i="1"/>
  <c r="I24" i="1"/>
  <c r="J24" i="1"/>
  <c r="K24" i="1"/>
  <c r="L24" i="1"/>
  <c r="M24" i="1"/>
  <c r="H24" i="1"/>
  <c r="I18" i="1"/>
  <c r="J18" i="1"/>
  <c r="H18" i="1"/>
  <c r="I12" i="1"/>
  <c r="J12" i="1"/>
  <c r="K12" i="1"/>
  <c r="L12" i="1"/>
  <c r="M12" i="1"/>
  <c r="H12" i="1"/>
  <c r="L18" i="1" l="1"/>
  <c r="K18" i="1"/>
</calcChain>
</file>

<file path=xl/sharedStrings.xml><?xml version="1.0" encoding="utf-8"?>
<sst xmlns="http://schemas.openxmlformats.org/spreadsheetml/2006/main" count="55" uniqueCount="40">
  <si>
    <t>№ п/п</t>
  </si>
  <si>
    <t>Наименование программы, отдельного мероприятия, источник финансирования</t>
  </si>
  <si>
    <t>Ответственный исполнитель, соисполнитель, государственный заказчик координатор, участник</t>
  </si>
  <si>
    <t>Код бюджетной классификации</t>
  </si>
  <si>
    <t>Объемы бюджетных ассигнований (тыс. рублей)</t>
  </si>
  <si>
    <t>ГРБЦ</t>
  </si>
  <si>
    <t>Рз Пр</t>
  </si>
  <si>
    <t>ЦСР</t>
  </si>
  <si>
    <t>ВР</t>
  </si>
  <si>
    <t>2018 год</t>
  </si>
  <si>
    <t>2019 год</t>
  </si>
  <si>
    <t>2020 год</t>
  </si>
  <si>
    <t>2021 год</t>
  </si>
  <si>
    <t>2022 год</t>
  </si>
  <si>
    <t>2023 год</t>
  </si>
  <si>
    <t>1.</t>
  </si>
  <si>
    <t>Программа, всего:</t>
  </si>
  <si>
    <t>Ответственный исполнитель:</t>
  </si>
  <si>
    <t>Администрация поселка Кедровый Красноярского края</t>
  </si>
  <si>
    <t xml:space="preserve">- федеральный бюджет </t>
  </si>
  <si>
    <t>- краевой бюджет</t>
  </si>
  <si>
    <t>089F255550</t>
  </si>
  <si>
    <t>- бюджет муниципального образования</t>
  </si>
  <si>
    <t xml:space="preserve">- внебюджетные средства </t>
  </si>
  <si>
    <t>08900 L5550</t>
  </si>
  <si>
    <t>Благоустройство дворовых территорий многоквартирных домов, подлежащих благоустройству, всего:</t>
  </si>
  <si>
    <t>Благоустройство общественных пространств, всего:</t>
  </si>
  <si>
    <t>- федеральный бюджет</t>
  </si>
  <si>
    <t>- средства финансового участия заинтересованных лиц</t>
  </si>
  <si>
    <t>Обеспечение надлежащего состояния и эксплуатации элементов благоустройства на территории муниципального образования (организация уборки мусора, освещения, озеленения общественных территорий), всего:</t>
  </si>
  <si>
    <t>50.0</t>
  </si>
  <si>
    <t>ИНЫЕ, всего:</t>
  </si>
  <si>
    <t>Состав и ресурсное обеспечение муниципальной программы  по источникам финансирования и классификации расходов бюджетов</t>
  </si>
  <si>
    <t xml:space="preserve">Приложение № 4 </t>
  </si>
  <si>
    <t xml:space="preserve">Глава  поселка Кедровый </t>
  </si>
  <si>
    <t xml:space="preserve">к муниципальной программе «Формирование  комфортной городской среды на территории муниципального образования поселок Кедровый Красноярского края»   в муниципальном образовании поселок Кедровый Красноярского края
</t>
  </si>
  <si>
    <t>Красноярского края                                                               _________                          В.И. Дюбин</t>
  </si>
  <si>
    <t>2024 год</t>
  </si>
  <si>
    <t>2025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</si>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</sst>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5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9" fontId="1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1" fillId="0" borderId="7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top" wrapText="1"/>
    </xf>
    <xf numFmtId="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9" fontId="1" fillId="0" borderId="11" xfId="0" applyNumberFormat="1" applyFont="1" applyBorder="1" applyAlignment="1">
      <alignment horizontal="center" vertical="top" wrapText="1"/>
    </xf>
    <xf numFmtId="9" fontId="1" fillId="0" borderId="12" xfId="0" applyNumberFormat="1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19" xfId="0" applyBorder="1"/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/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24" xfId="0" applyBorder="1"/>
    <xf numFmtId="9" fontId="1" fillId="0" borderId="11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Fill="1" applyBorder="1"/>
    <xf numFmtId="0" fontId="1" fillId="6" borderId="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9" fontId="1" fillId="0" borderId="8" xfId="0" applyNumberFormat="1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CC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4"/>
  <sheetViews>
    <sheetView tabSelected="1" topLeftCell="A4" workbookViewId="0">
      <selection activeCell="O13" sqref="O13:O14"/>
    </sheetView>
  </sheetViews>
  <sheetFormatPr defaultRowHeight="15" x14ac:dyDescent="0.25"/>
  <cols>
    <col min="1" max="1" width="6.140625" bestFit="1" customWidth="1"/>
    <col min="2" max="2" width="31.5703125" customWidth="1"/>
    <col min="3" max="3" width="40.7109375" customWidth="1"/>
    <col min="4" max="4" width="6.42578125" bestFit="1" customWidth="1"/>
    <col min="5" max="5" width="6.28515625" bestFit="1" customWidth="1"/>
    <col min="6" max="6" width="11.85546875" bestFit="1" customWidth="1"/>
    <col min="7" max="7" width="4" bestFit="1" customWidth="1"/>
    <col min="8" max="8" width="9.7109375" customWidth="1"/>
    <col min="9" max="9" width="10.28515625" customWidth="1"/>
    <col min="10" max="10" width="9.42578125" customWidth="1"/>
    <col min="11" max="11" width="13.140625" customWidth="1"/>
    <col min="12" max="12" width="10.42578125" customWidth="1"/>
    <col min="13" max="13" width="11.28515625" customWidth="1"/>
  </cols>
  <sheetData>
    <row r="2" spans="1:16" x14ac:dyDescent="0.25">
      <c r="H2" s="10"/>
      <c r="I2" s="10"/>
      <c r="J2" s="10"/>
      <c r="K2" s="10"/>
      <c r="L2" s="37" t="s">
        <v>33</v>
      </c>
      <c r="M2" s="37"/>
    </row>
    <row r="3" spans="1:16" x14ac:dyDescent="0.25">
      <c r="H3" s="38" t="s">
        <v>35</v>
      </c>
      <c r="I3" s="39"/>
      <c r="J3" s="39"/>
      <c r="K3" s="39"/>
      <c r="L3" s="39"/>
      <c r="M3" s="39"/>
    </row>
    <row r="4" spans="1:16" x14ac:dyDescent="0.25">
      <c r="H4" s="39"/>
      <c r="I4" s="39"/>
      <c r="J4" s="39"/>
      <c r="K4" s="39"/>
      <c r="L4" s="39"/>
      <c r="M4" s="39"/>
    </row>
    <row r="5" spans="1:16" x14ac:dyDescent="0.25">
      <c r="H5" s="39"/>
      <c r="I5" s="39"/>
      <c r="J5" s="39"/>
      <c r="K5" s="39"/>
      <c r="L5" s="39"/>
      <c r="M5" s="39"/>
    </row>
    <row r="6" spans="1:16" ht="15" customHeight="1" x14ac:dyDescent="0.25">
      <c r="H6" s="39"/>
      <c r="I6" s="39"/>
      <c r="J6" s="39"/>
      <c r="K6" s="39"/>
      <c r="L6" s="39"/>
      <c r="M6" s="39"/>
    </row>
    <row r="7" spans="1:16" ht="15" customHeight="1" x14ac:dyDescent="0.25">
      <c r="H7" s="9"/>
      <c r="I7" s="9"/>
      <c r="J7" s="9"/>
      <c r="K7" s="9"/>
      <c r="L7" s="9"/>
      <c r="M7" s="9"/>
    </row>
    <row r="8" spans="1:16" ht="15" customHeight="1" x14ac:dyDescent="0.25">
      <c r="B8" s="40" t="s">
        <v>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9"/>
    </row>
    <row r="9" spans="1:16" ht="15.75" thickBot="1" x14ac:dyDescent="0.3"/>
    <row r="10" spans="1:16" ht="38.25" customHeight="1" thickBot="1" x14ac:dyDescent="0.3">
      <c r="A10" s="41" t="s">
        <v>0</v>
      </c>
      <c r="B10" s="50" t="s">
        <v>1</v>
      </c>
      <c r="C10" s="41" t="s">
        <v>2</v>
      </c>
      <c r="D10" s="56" t="s">
        <v>3</v>
      </c>
      <c r="E10" s="57"/>
      <c r="F10" s="57"/>
      <c r="G10" s="57"/>
      <c r="H10" s="76" t="s">
        <v>4</v>
      </c>
      <c r="I10" s="77"/>
      <c r="J10" s="77"/>
      <c r="K10" s="77"/>
      <c r="L10" s="77"/>
      <c r="M10" s="77"/>
      <c r="N10" s="77"/>
      <c r="O10" s="77"/>
      <c r="P10" s="78"/>
    </row>
    <row r="11" spans="1:16" ht="15.75" customHeight="1" thickBot="1" x14ac:dyDescent="0.3">
      <c r="A11" s="43"/>
      <c r="B11" s="51"/>
      <c r="C11" s="43"/>
      <c r="D11" s="2" t="s">
        <v>5</v>
      </c>
      <c r="E11" s="2" t="s">
        <v>6</v>
      </c>
      <c r="F11" s="2" t="s">
        <v>7</v>
      </c>
      <c r="G11" s="2" t="s">
        <v>8</v>
      </c>
      <c r="H11" s="6" t="s">
        <v>9</v>
      </c>
      <c r="I11" s="6" t="s">
        <v>10</v>
      </c>
      <c r="J11" s="6" t="s">
        <v>11</v>
      </c>
      <c r="K11" s="6" t="s">
        <v>12</v>
      </c>
      <c r="L11" s="32" t="s">
        <v>13</v>
      </c>
      <c r="M11" s="7" t="s">
        <v>14</v>
      </c>
      <c r="N11" s="82" t="s">
        <v>37</v>
      </c>
      <c r="O11" s="82" t="s">
        <v>38</v>
      </c>
      <c r="P11" s="83" t="s">
        <v>39</v>
      </c>
    </row>
    <row r="12" spans="1:16" ht="15.75" thickBot="1" x14ac:dyDescent="0.3">
      <c r="A12" s="41" t="s">
        <v>15</v>
      </c>
      <c r="B12" s="27" t="s">
        <v>16</v>
      </c>
      <c r="C12" s="4" t="s">
        <v>17</v>
      </c>
      <c r="D12" s="6"/>
      <c r="E12" s="6"/>
      <c r="F12" s="6"/>
      <c r="G12" s="6"/>
      <c r="H12" s="18">
        <f>H13+H15+H16</f>
        <v>3646.3019999999997</v>
      </c>
      <c r="I12" s="18">
        <f t="shared" ref="I12:P12" si="0">I13+I15+I16</f>
        <v>4174.5689999999995</v>
      </c>
      <c r="J12" s="18">
        <f t="shared" si="0"/>
        <v>3696.0210000000002</v>
      </c>
      <c r="K12" s="18">
        <f t="shared" si="0"/>
        <v>3825.45</v>
      </c>
      <c r="L12" s="18">
        <f t="shared" si="0"/>
        <v>3988.38</v>
      </c>
      <c r="M12" s="62">
        <f t="shared" si="0"/>
        <v>199.38</v>
      </c>
      <c r="N12" s="84">
        <f>N13+N15+N16</f>
        <v>2905.2149999999997</v>
      </c>
      <c r="O12" s="84">
        <f t="shared" si="0"/>
        <v>184.9</v>
      </c>
      <c r="P12" s="84">
        <f t="shared" si="0"/>
        <v>184.9</v>
      </c>
    </row>
    <row r="13" spans="1:16" x14ac:dyDescent="0.25">
      <c r="A13" s="42"/>
      <c r="B13" s="50" t="s">
        <v>19</v>
      </c>
      <c r="C13" s="4"/>
      <c r="D13" s="41">
        <v>787</v>
      </c>
      <c r="E13" s="41">
        <v>503</v>
      </c>
      <c r="F13" s="41"/>
      <c r="G13" s="41"/>
      <c r="H13" s="54">
        <v>2238.3240000000001</v>
      </c>
      <c r="I13" s="52">
        <v>3687.8049999999998</v>
      </c>
      <c r="J13" s="52">
        <v>3353.2150000000001</v>
      </c>
      <c r="K13" s="44">
        <v>3470.64</v>
      </c>
      <c r="L13" s="58">
        <v>3618.46</v>
      </c>
      <c r="M13" s="63">
        <v>180.88</v>
      </c>
      <c r="N13" s="81">
        <f>N19</f>
        <v>2154.7249999999999</v>
      </c>
      <c r="O13" s="81">
        <f t="shared" ref="O13:P13" si="1">O19</f>
        <v>0</v>
      </c>
      <c r="P13" s="81">
        <f t="shared" si="1"/>
        <v>0</v>
      </c>
    </row>
    <row r="14" spans="1:16" ht="30.75" thickBot="1" x14ac:dyDescent="0.3">
      <c r="A14" s="42"/>
      <c r="B14" s="51"/>
      <c r="C14" s="4" t="s">
        <v>18</v>
      </c>
      <c r="D14" s="43"/>
      <c r="E14" s="43"/>
      <c r="F14" s="43"/>
      <c r="G14" s="43"/>
      <c r="H14" s="55"/>
      <c r="I14" s="53"/>
      <c r="J14" s="53"/>
      <c r="K14" s="45"/>
      <c r="L14" s="59"/>
      <c r="M14" s="64"/>
      <c r="N14" s="89"/>
      <c r="O14" s="89"/>
      <c r="P14" s="89"/>
    </row>
    <row r="15" spans="1:16" ht="15.75" thickBot="1" x14ac:dyDescent="0.3">
      <c r="A15" s="42"/>
      <c r="B15" s="2" t="s">
        <v>20</v>
      </c>
      <c r="C15" s="4"/>
      <c r="D15" s="6">
        <v>787</v>
      </c>
      <c r="E15" s="6">
        <v>503</v>
      </c>
      <c r="F15" s="6" t="s">
        <v>21</v>
      </c>
      <c r="G15" s="6">
        <v>244</v>
      </c>
      <c r="H15" s="6">
        <v>1371.876</v>
      </c>
      <c r="I15" s="6">
        <v>194.09399999999999</v>
      </c>
      <c r="J15" s="6">
        <v>176.48500000000001</v>
      </c>
      <c r="K15" s="7">
        <v>182.66</v>
      </c>
      <c r="L15" s="17">
        <v>190.44</v>
      </c>
      <c r="M15" s="65">
        <v>9.52</v>
      </c>
      <c r="N15" s="79">
        <f>N20</f>
        <v>113.40600000000001</v>
      </c>
      <c r="O15" s="79">
        <f t="shared" ref="O15:P15" si="2">O20</f>
        <v>184.9</v>
      </c>
      <c r="P15" s="79">
        <f t="shared" si="2"/>
        <v>184.9</v>
      </c>
    </row>
    <row r="16" spans="1:16" ht="30.75" thickBot="1" x14ac:dyDescent="0.3">
      <c r="A16" s="42"/>
      <c r="B16" s="2" t="s">
        <v>22</v>
      </c>
      <c r="C16" s="5"/>
      <c r="D16" s="6">
        <v>787</v>
      </c>
      <c r="E16" s="6">
        <v>503</v>
      </c>
      <c r="F16" s="6" t="s">
        <v>21</v>
      </c>
      <c r="G16" s="6">
        <v>244</v>
      </c>
      <c r="H16" s="6">
        <v>36.101999999999997</v>
      </c>
      <c r="I16" s="6">
        <v>292.67</v>
      </c>
      <c r="J16" s="6">
        <v>166.321</v>
      </c>
      <c r="K16" s="7">
        <v>172.15</v>
      </c>
      <c r="L16" s="28">
        <v>179.48</v>
      </c>
      <c r="M16" s="35">
        <v>8.98</v>
      </c>
      <c r="N16" s="75">
        <f>N21</f>
        <v>637.08399999999995</v>
      </c>
      <c r="O16" s="75">
        <f t="shared" ref="O16:P16" si="3">O21</f>
        <v>0</v>
      </c>
      <c r="P16" s="75">
        <f t="shared" si="3"/>
        <v>0</v>
      </c>
    </row>
    <row r="17" spans="1:17" ht="15.75" thickBot="1" x14ac:dyDescent="0.3">
      <c r="A17" s="43"/>
      <c r="B17" s="2" t="s">
        <v>23</v>
      </c>
      <c r="C17" s="1"/>
      <c r="D17" s="6">
        <v>787</v>
      </c>
      <c r="E17" s="6">
        <v>503</v>
      </c>
      <c r="F17" s="6" t="s">
        <v>24</v>
      </c>
      <c r="G17" s="6">
        <v>244</v>
      </c>
      <c r="H17" s="8">
        <v>0.02</v>
      </c>
      <c r="I17" s="8">
        <v>0.02</v>
      </c>
      <c r="J17" s="8">
        <v>0.02</v>
      </c>
      <c r="K17" s="15">
        <v>0.02</v>
      </c>
      <c r="L17" s="29">
        <v>0.02</v>
      </c>
      <c r="M17" s="86">
        <v>0.02</v>
      </c>
      <c r="N17" s="33">
        <v>0.02</v>
      </c>
      <c r="O17" s="86">
        <v>0.02</v>
      </c>
      <c r="P17" s="33">
        <v>0.02</v>
      </c>
    </row>
    <row r="18" spans="1:17" ht="72" thickBot="1" x14ac:dyDescent="0.3">
      <c r="A18" s="41">
        <v>2</v>
      </c>
      <c r="B18" s="26" t="s">
        <v>25</v>
      </c>
      <c r="C18" s="41"/>
      <c r="D18" s="6"/>
      <c r="E18" s="6"/>
      <c r="F18" s="6"/>
      <c r="G18" s="6"/>
      <c r="H18" s="21">
        <f>H19+H20+H21</f>
        <v>1734.9780000000003</v>
      </c>
      <c r="I18" s="21">
        <f t="shared" ref="I18:P18" si="4">I19+I20+I21</f>
        <v>1284.03</v>
      </c>
      <c r="J18" s="21">
        <f t="shared" si="4"/>
        <v>1108.8090000000002</v>
      </c>
      <c r="K18" s="21">
        <f t="shared" si="4"/>
        <v>1147.99</v>
      </c>
      <c r="L18" s="66">
        <f t="shared" si="4"/>
        <v>1196.51</v>
      </c>
      <c r="M18" s="88">
        <f t="shared" si="4"/>
        <v>59.809999999999995</v>
      </c>
      <c r="N18" s="88">
        <f t="shared" si="4"/>
        <v>2905.2149999999997</v>
      </c>
      <c r="O18" s="88">
        <f t="shared" si="4"/>
        <v>184.9</v>
      </c>
      <c r="P18" s="88">
        <f t="shared" si="4"/>
        <v>184.9</v>
      </c>
    </row>
    <row r="19" spans="1:17" ht="15.75" thickBot="1" x14ac:dyDescent="0.3">
      <c r="A19" s="42"/>
      <c r="B19" s="2" t="s">
        <v>19</v>
      </c>
      <c r="C19" s="42"/>
      <c r="D19" s="6"/>
      <c r="E19" s="6"/>
      <c r="F19" s="6"/>
      <c r="G19" s="6"/>
      <c r="H19" s="6">
        <v>1065.0360000000001</v>
      </c>
      <c r="I19" s="6">
        <v>1134.3</v>
      </c>
      <c r="J19" s="6">
        <v>1005.9640000000001</v>
      </c>
      <c r="K19" s="20">
        <f>K13*0.3</f>
        <v>1041.192</v>
      </c>
      <c r="L19" s="20">
        <f t="shared" ref="L19:M19" si="5">L13*0.3</f>
        <v>1085.538</v>
      </c>
      <c r="M19" s="87">
        <f t="shared" si="5"/>
        <v>54.263999999999996</v>
      </c>
      <c r="N19" s="75">
        <v>2154.7249999999999</v>
      </c>
      <c r="O19" s="75">
        <v>0</v>
      </c>
      <c r="P19" s="75">
        <v>0</v>
      </c>
    </row>
    <row r="20" spans="1:17" ht="15.75" thickBot="1" x14ac:dyDescent="0.3">
      <c r="A20" s="42"/>
      <c r="B20" s="2" t="s">
        <v>20</v>
      </c>
      <c r="C20" s="42"/>
      <c r="D20" s="6"/>
      <c r="E20" s="6"/>
      <c r="F20" s="6"/>
      <c r="G20" s="6"/>
      <c r="H20" s="6">
        <v>652.76400000000001</v>
      </c>
      <c r="I20" s="6">
        <v>59.7</v>
      </c>
      <c r="J20" s="6">
        <v>52.945</v>
      </c>
      <c r="K20" s="20">
        <f>K15*0.3</f>
        <v>54.797999999999995</v>
      </c>
      <c r="L20" s="20">
        <f t="shared" ref="L20:M20" si="6">L15*0.3</f>
        <v>57.131999999999998</v>
      </c>
      <c r="M20" s="67">
        <f t="shared" si="6"/>
        <v>2.8559999999999999</v>
      </c>
      <c r="N20" s="74">
        <v>113.40600000000001</v>
      </c>
      <c r="O20" s="74">
        <v>184.9</v>
      </c>
      <c r="P20" s="74">
        <v>184.9</v>
      </c>
    </row>
    <row r="21" spans="1:17" ht="30.75" thickBot="1" x14ac:dyDescent="0.3">
      <c r="A21" s="42"/>
      <c r="B21" s="2" t="s">
        <v>22</v>
      </c>
      <c r="C21" s="42"/>
      <c r="D21" s="6"/>
      <c r="E21" s="6"/>
      <c r="F21" s="6"/>
      <c r="G21" s="6"/>
      <c r="H21" s="6">
        <v>17.178000000000001</v>
      </c>
      <c r="I21" s="6">
        <v>90.03</v>
      </c>
      <c r="J21" s="6">
        <v>49.9</v>
      </c>
      <c r="K21" s="7">
        <v>52</v>
      </c>
      <c r="L21" s="28">
        <v>53.84</v>
      </c>
      <c r="M21" s="35">
        <v>2.69</v>
      </c>
      <c r="N21" s="74">
        <v>637.08399999999995</v>
      </c>
      <c r="O21" s="74">
        <v>0</v>
      </c>
      <c r="P21" s="74">
        <v>0</v>
      </c>
    </row>
    <row r="22" spans="1:17" x14ac:dyDescent="0.25">
      <c r="A22" s="42"/>
      <c r="B22" s="50" t="s">
        <v>23</v>
      </c>
      <c r="C22" s="42"/>
      <c r="D22" s="41"/>
      <c r="E22" s="41"/>
      <c r="F22" s="41"/>
      <c r="G22" s="41"/>
      <c r="H22" s="48">
        <v>0.02</v>
      </c>
      <c r="I22" s="48">
        <v>0.02</v>
      </c>
      <c r="J22" s="48">
        <v>0.02</v>
      </c>
      <c r="K22" s="48">
        <v>0.02</v>
      </c>
      <c r="L22" s="48">
        <v>0.02</v>
      </c>
      <c r="M22" s="68">
        <v>0.02</v>
      </c>
      <c r="N22" s="48">
        <v>0.02</v>
      </c>
      <c r="O22" s="48">
        <v>0.02</v>
      </c>
      <c r="P22" s="48">
        <v>0.02</v>
      </c>
    </row>
    <row r="23" spans="1:17" ht="15.75" thickBot="1" x14ac:dyDescent="0.3">
      <c r="A23" s="43"/>
      <c r="B23" s="51"/>
      <c r="C23" s="43"/>
      <c r="D23" s="43"/>
      <c r="E23" s="43"/>
      <c r="F23" s="43"/>
      <c r="G23" s="43"/>
      <c r="H23" s="49"/>
      <c r="I23" s="49"/>
      <c r="J23" s="49"/>
      <c r="K23" s="49"/>
      <c r="L23" s="49"/>
      <c r="M23" s="69"/>
      <c r="N23" s="96"/>
      <c r="O23" s="96"/>
      <c r="P23" s="96"/>
    </row>
    <row r="24" spans="1:17" ht="43.5" thickBot="1" x14ac:dyDescent="0.3">
      <c r="A24" s="41">
        <v>3</v>
      </c>
      <c r="B24" s="24" t="s">
        <v>26</v>
      </c>
      <c r="C24" s="41"/>
      <c r="D24" s="6"/>
      <c r="E24" s="6"/>
      <c r="F24" s="6"/>
      <c r="G24" s="6"/>
      <c r="H24" s="22">
        <f>H25+H26+H27</f>
        <v>1911.3240000000001</v>
      </c>
      <c r="I24" s="22">
        <f t="shared" ref="I24:P24" si="7">I25+I26+I27</f>
        <v>2890.54</v>
      </c>
      <c r="J24" s="22">
        <f t="shared" si="7"/>
        <v>2587.2130000000002</v>
      </c>
      <c r="K24" s="22">
        <f t="shared" si="7"/>
        <v>2677.82</v>
      </c>
      <c r="L24" s="22">
        <f t="shared" si="7"/>
        <v>2791.87</v>
      </c>
      <c r="M24" s="70">
        <f t="shared" si="7"/>
        <v>139.56999999999996</v>
      </c>
      <c r="N24" s="97">
        <f t="shared" si="7"/>
        <v>0</v>
      </c>
      <c r="O24" s="97">
        <f t="shared" si="7"/>
        <v>0</v>
      </c>
      <c r="P24" s="97">
        <f t="shared" si="7"/>
        <v>0</v>
      </c>
    </row>
    <row r="25" spans="1:17" ht="15.75" thickBot="1" x14ac:dyDescent="0.3">
      <c r="A25" s="42"/>
      <c r="B25" s="2" t="s">
        <v>27</v>
      </c>
      <c r="C25" s="42"/>
      <c r="D25" s="6"/>
      <c r="E25" s="6"/>
      <c r="F25" s="6"/>
      <c r="G25" s="6"/>
      <c r="H25" s="6">
        <v>1173.288</v>
      </c>
      <c r="I25" s="6">
        <v>2553.5050000000001</v>
      </c>
      <c r="J25" s="6">
        <v>2347.25</v>
      </c>
      <c r="K25" s="20">
        <f>K13*0.7</f>
        <v>2429.4479999999999</v>
      </c>
      <c r="L25" s="19">
        <f t="shared" ref="L25:M25" si="8">L13*0.7</f>
        <v>2532.922</v>
      </c>
      <c r="M25" s="67">
        <f t="shared" si="8"/>
        <v>126.61599999999999</v>
      </c>
      <c r="N25" s="75">
        <v>0</v>
      </c>
      <c r="O25" s="75">
        <v>0</v>
      </c>
      <c r="P25" s="75">
        <v>0</v>
      </c>
    </row>
    <row r="26" spans="1:17" ht="15.75" thickBot="1" x14ac:dyDescent="0.3">
      <c r="A26" s="42"/>
      <c r="B26" s="2" t="s">
        <v>20</v>
      </c>
      <c r="C26" s="42"/>
      <c r="D26" s="6"/>
      <c r="E26" s="6"/>
      <c r="F26" s="6"/>
      <c r="G26" s="6"/>
      <c r="H26" s="6">
        <v>719.11199999999997</v>
      </c>
      <c r="I26" s="6">
        <v>134.39500000000001</v>
      </c>
      <c r="J26" s="6">
        <v>123.539</v>
      </c>
      <c r="K26" s="19">
        <f>K15*0.7</f>
        <v>127.86199999999999</v>
      </c>
      <c r="L26" s="20">
        <f t="shared" ref="L26:M26" si="9">L15*0.7</f>
        <v>133.30799999999999</v>
      </c>
      <c r="M26" s="67">
        <f t="shared" si="9"/>
        <v>6.6639999999999997</v>
      </c>
      <c r="N26" s="74">
        <v>0</v>
      </c>
      <c r="O26" s="74">
        <v>0</v>
      </c>
      <c r="P26" s="74">
        <v>0</v>
      </c>
    </row>
    <row r="27" spans="1:17" x14ac:dyDescent="0.25">
      <c r="A27" s="42"/>
      <c r="B27" s="50" t="s">
        <v>22</v>
      </c>
      <c r="C27" s="42"/>
      <c r="D27" s="41"/>
      <c r="E27" s="41"/>
      <c r="F27" s="41"/>
      <c r="G27" s="41"/>
      <c r="H27" s="41">
        <v>18.923999999999999</v>
      </c>
      <c r="I27" s="41">
        <v>202.64</v>
      </c>
      <c r="J27" s="41">
        <v>116.42400000000001</v>
      </c>
      <c r="K27" s="44">
        <v>120.51</v>
      </c>
      <c r="L27" s="46">
        <v>125.64</v>
      </c>
      <c r="M27" s="71">
        <v>6.29</v>
      </c>
      <c r="N27" s="90">
        <v>0</v>
      </c>
      <c r="O27" s="90">
        <v>0</v>
      </c>
      <c r="P27" s="90">
        <v>0</v>
      </c>
    </row>
    <row r="28" spans="1:17" ht="15.75" thickBot="1" x14ac:dyDescent="0.3">
      <c r="A28" s="42"/>
      <c r="B28" s="51"/>
      <c r="C28" s="42"/>
      <c r="D28" s="43"/>
      <c r="E28" s="43"/>
      <c r="F28" s="43"/>
      <c r="G28" s="43"/>
      <c r="H28" s="43"/>
      <c r="I28" s="43"/>
      <c r="J28" s="43"/>
      <c r="K28" s="45"/>
      <c r="L28" s="47"/>
      <c r="M28" s="72"/>
      <c r="N28" s="80"/>
      <c r="O28" s="80"/>
      <c r="P28" s="80"/>
    </row>
    <row r="29" spans="1:17" ht="30.75" thickBot="1" x14ac:dyDescent="0.3">
      <c r="A29" s="43"/>
      <c r="B29" s="2" t="s">
        <v>28</v>
      </c>
      <c r="C29" s="43"/>
      <c r="D29" s="6"/>
      <c r="E29" s="6"/>
      <c r="F29" s="6"/>
      <c r="G29" s="6"/>
      <c r="H29" s="6">
        <v>0</v>
      </c>
      <c r="I29" s="6">
        <v>0</v>
      </c>
      <c r="J29" s="6">
        <v>0</v>
      </c>
      <c r="K29" s="7">
        <v>0</v>
      </c>
      <c r="L29" s="16">
        <v>0</v>
      </c>
      <c r="M29" s="60">
        <v>0</v>
      </c>
      <c r="N29" s="85">
        <v>0</v>
      </c>
      <c r="O29" s="85">
        <v>0</v>
      </c>
      <c r="P29" s="85">
        <v>0</v>
      </c>
      <c r="Q29" s="91"/>
    </row>
    <row r="30" spans="1:17" ht="129" thickBot="1" x14ac:dyDescent="0.3">
      <c r="A30" s="41">
        <v>4</v>
      </c>
      <c r="B30" s="25" t="s">
        <v>29</v>
      </c>
      <c r="C30" s="11"/>
      <c r="D30" s="6"/>
      <c r="E30" s="6"/>
      <c r="F30" s="6"/>
      <c r="G30" s="6"/>
      <c r="H30" s="23" t="str">
        <f>H33</f>
        <v>50.0</v>
      </c>
      <c r="I30" s="23">
        <f t="shared" ref="I30:P30" si="10">I33</f>
        <v>126.4</v>
      </c>
      <c r="J30" s="23">
        <f t="shared" si="10"/>
        <v>549.37</v>
      </c>
      <c r="K30" s="23">
        <f t="shared" si="10"/>
        <v>0</v>
      </c>
      <c r="L30" s="23">
        <f t="shared" si="10"/>
        <v>0</v>
      </c>
      <c r="M30" s="73">
        <f t="shared" si="10"/>
        <v>0</v>
      </c>
      <c r="N30" s="92">
        <f t="shared" si="10"/>
        <v>0</v>
      </c>
      <c r="O30" s="92">
        <f t="shared" si="10"/>
        <v>0</v>
      </c>
      <c r="P30" s="92">
        <f t="shared" si="10"/>
        <v>0</v>
      </c>
    </row>
    <row r="31" spans="1:17" ht="15.75" thickBot="1" x14ac:dyDescent="0.3">
      <c r="A31" s="42"/>
      <c r="B31" s="2" t="s">
        <v>19</v>
      </c>
      <c r="C31" s="30"/>
      <c r="D31" s="6"/>
      <c r="E31" s="6"/>
      <c r="F31" s="6"/>
      <c r="G31" s="6"/>
      <c r="H31" s="6">
        <v>0</v>
      </c>
      <c r="I31" s="6">
        <v>0</v>
      </c>
      <c r="J31" s="6">
        <v>0</v>
      </c>
      <c r="K31" s="7">
        <v>0</v>
      </c>
      <c r="L31" s="14">
        <v>0</v>
      </c>
      <c r="M31" s="6">
        <v>0</v>
      </c>
      <c r="N31" s="7">
        <v>0</v>
      </c>
      <c r="O31" s="34">
        <v>0</v>
      </c>
      <c r="P31" s="6">
        <v>0</v>
      </c>
    </row>
    <row r="32" spans="1:17" ht="15.75" thickBot="1" x14ac:dyDescent="0.3">
      <c r="A32" s="42"/>
      <c r="B32" s="2" t="s">
        <v>20</v>
      </c>
      <c r="C32" s="30"/>
      <c r="D32" s="6"/>
      <c r="E32" s="6"/>
      <c r="F32" s="6"/>
      <c r="G32" s="6"/>
      <c r="H32" s="6">
        <v>0</v>
      </c>
      <c r="I32" s="6">
        <v>0</v>
      </c>
      <c r="J32" s="6">
        <v>0</v>
      </c>
      <c r="K32" s="7">
        <v>0</v>
      </c>
      <c r="L32" s="14">
        <v>0</v>
      </c>
      <c r="M32" s="65">
        <v>0</v>
      </c>
      <c r="N32" s="30">
        <v>0</v>
      </c>
      <c r="O32" s="65">
        <v>0</v>
      </c>
      <c r="P32" s="30">
        <v>0</v>
      </c>
    </row>
    <row r="33" spans="1:16" ht="30.75" thickBot="1" x14ac:dyDescent="0.3">
      <c r="A33" s="42"/>
      <c r="B33" s="2" t="s">
        <v>22</v>
      </c>
      <c r="C33" s="30"/>
      <c r="D33" s="6"/>
      <c r="E33" s="6"/>
      <c r="F33" s="6"/>
      <c r="G33" s="6"/>
      <c r="H33" s="6" t="s">
        <v>30</v>
      </c>
      <c r="I33" s="6">
        <v>126.4</v>
      </c>
      <c r="J33" s="6">
        <v>549.37</v>
      </c>
      <c r="K33" s="7">
        <v>0</v>
      </c>
      <c r="L33" s="93">
        <v>0</v>
      </c>
      <c r="M33" s="94">
        <v>0</v>
      </c>
      <c r="N33" s="95">
        <v>0</v>
      </c>
      <c r="O33" s="94">
        <v>0</v>
      </c>
      <c r="P33" s="94">
        <v>0</v>
      </c>
    </row>
    <row r="34" spans="1:16" ht="15.75" thickBot="1" x14ac:dyDescent="0.3">
      <c r="A34" s="43"/>
      <c r="B34" s="2" t="s">
        <v>23</v>
      </c>
      <c r="C34" s="14"/>
      <c r="D34" s="6"/>
      <c r="E34" s="6"/>
      <c r="F34" s="6"/>
      <c r="G34" s="6"/>
      <c r="H34" s="6">
        <v>0</v>
      </c>
      <c r="I34" s="6">
        <v>0</v>
      </c>
      <c r="J34" s="6">
        <v>0</v>
      </c>
      <c r="K34" s="7">
        <v>0</v>
      </c>
      <c r="L34" s="14">
        <v>0</v>
      </c>
      <c r="M34" s="7">
        <v>0</v>
      </c>
      <c r="N34" s="34">
        <v>0</v>
      </c>
      <c r="O34" s="7">
        <v>0</v>
      </c>
      <c r="P34" s="34">
        <v>0</v>
      </c>
    </row>
    <row r="35" spans="1:16" ht="15.75" thickBot="1" x14ac:dyDescent="0.3">
      <c r="A35" s="41">
        <v>5</v>
      </c>
      <c r="B35" s="3" t="s">
        <v>31</v>
      </c>
      <c r="C35" s="41"/>
      <c r="D35" s="6"/>
      <c r="E35" s="6"/>
      <c r="F35" s="6"/>
      <c r="G35" s="6"/>
      <c r="H35" s="6"/>
      <c r="I35" s="6"/>
      <c r="J35" s="6"/>
      <c r="K35" s="7"/>
      <c r="L35" s="13"/>
      <c r="M35" s="36"/>
      <c r="N35" s="74"/>
      <c r="O35" s="74"/>
      <c r="P35" s="74"/>
    </row>
    <row r="36" spans="1:16" ht="15.75" thickBot="1" x14ac:dyDescent="0.3">
      <c r="A36" s="42"/>
      <c r="B36" s="2" t="s">
        <v>19</v>
      </c>
      <c r="C36" s="42"/>
      <c r="D36" s="6"/>
      <c r="E36" s="6"/>
      <c r="F36" s="6"/>
      <c r="G36" s="6"/>
      <c r="H36" s="6"/>
      <c r="I36" s="6"/>
      <c r="J36" s="6"/>
      <c r="K36" s="7"/>
      <c r="L36" s="13"/>
      <c r="M36" s="36"/>
      <c r="N36" s="74"/>
      <c r="O36" s="74"/>
      <c r="P36" s="74"/>
    </row>
    <row r="37" spans="1:16" ht="15.75" thickBot="1" x14ac:dyDescent="0.3">
      <c r="A37" s="42"/>
      <c r="B37" s="2" t="s">
        <v>20</v>
      </c>
      <c r="C37" s="42"/>
      <c r="D37" s="6"/>
      <c r="E37" s="6"/>
      <c r="F37" s="6"/>
      <c r="G37" s="6"/>
      <c r="H37" s="6"/>
      <c r="I37" s="6"/>
      <c r="J37" s="6"/>
      <c r="K37" s="7"/>
      <c r="L37" s="13"/>
      <c r="M37" s="36"/>
      <c r="N37" s="74"/>
      <c r="O37" s="74"/>
      <c r="P37" s="74"/>
    </row>
    <row r="38" spans="1:16" ht="30.75" thickBot="1" x14ac:dyDescent="0.3">
      <c r="A38" s="42"/>
      <c r="B38" s="2" t="s">
        <v>22</v>
      </c>
      <c r="C38" s="42"/>
      <c r="D38" s="6"/>
      <c r="E38" s="6"/>
      <c r="F38" s="6"/>
      <c r="G38" s="6"/>
      <c r="H38" s="6"/>
      <c r="I38" s="6"/>
      <c r="J38" s="6"/>
      <c r="K38" s="7"/>
      <c r="L38" s="16"/>
      <c r="M38" s="61"/>
      <c r="N38" s="74"/>
      <c r="O38" s="74"/>
      <c r="P38" s="74"/>
    </row>
    <row r="39" spans="1:16" ht="15.75" thickBot="1" x14ac:dyDescent="0.3">
      <c r="A39" s="43"/>
      <c r="B39" s="2" t="s">
        <v>23</v>
      </c>
      <c r="C39" s="43"/>
      <c r="D39" s="6"/>
      <c r="E39" s="6"/>
      <c r="F39" s="6"/>
      <c r="G39" s="6"/>
      <c r="H39" s="6"/>
      <c r="I39" s="6"/>
      <c r="J39" s="6"/>
      <c r="K39" s="7"/>
      <c r="L39" s="16"/>
      <c r="M39" s="61"/>
      <c r="N39" s="74"/>
      <c r="O39" s="74"/>
      <c r="P39" s="74"/>
    </row>
    <row r="42" spans="1:16" x14ac:dyDescent="0.25">
      <c r="A42" s="10" t="s">
        <v>34</v>
      </c>
    </row>
    <row r="43" spans="1:16" x14ac:dyDescent="0.25">
      <c r="A43" s="10" t="s">
        <v>36</v>
      </c>
    </row>
    <row r="44" spans="1:16" x14ac:dyDescent="0.25">
      <c r="C44" s="12"/>
      <c r="J44" s="31"/>
    </row>
  </sheetData>
  <mergeCells count="58">
    <mergeCell ref="H10:P10"/>
    <mergeCell ref="N13:N14"/>
    <mergeCell ref="O13:O14"/>
    <mergeCell ref="P13:P14"/>
    <mergeCell ref="N27:N28"/>
    <mergeCell ref="O27:O28"/>
    <mergeCell ref="P27:P28"/>
    <mergeCell ref="N22:N23"/>
    <mergeCell ref="O22:O23"/>
    <mergeCell ref="P22:P23"/>
    <mergeCell ref="A18:A23"/>
    <mergeCell ref="J22:J23"/>
    <mergeCell ref="K22:K23"/>
    <mergeCell ref="L22:L23"/>
    <mergeCell ref="A10:A11"/>
    <mergeCell ref="B10:B11"/>
    <mergeCell ref="C10:C11"/>
    <mergeCell ref="D10:G10"/>
    <mergeCell ref="K13:K14"/>
    <mergeCell ref="L13:L14"/>
    <mergeCell ref="M13:M14"/>
    <mergeCell ref="A12:A17"/>
    <mergeCell ref="B13:B14"/>
    <mergeCell ref="D13:D14"/>
    <mergeCell ref="E13:E14"/>
    <mergeCell ref="J13:J14"/>
    <mergeCell ref="B22:B23"/>
    <mergeCell ref="D22:D23"/>
    <mergeCell ref="E22:E23"/>
    <mergeCell ref="F22:F23"/>
    <mergeCell ref="G22:G23"/>
    <mergeCell ref="F13:F14"/>
    <mergeCell ref="G13:G14"/>
    <mergeCell ref="H22:H23"/>
    <mergeCell ref="I22:I23"/>
    <mergeCell ref="H13:H14"/>
    <mergeCell ref="I13:I14"/>
    <mergeCell ref="D27:D28"/>
    <mergeCell ref="E27:E28"/>
    <mergeCell ref="F27:F28"/>
    <mergeCell ref="G27:G28"/>
    <mergeCell ref="C18:C23"/>
    <mergeCell ref="L2:M2"/>
    <mergeCell ref="H3:M6"/>
    <mergeCell ref="B8:L8"/>
    <mergeCell ref="A30:A34"/>
    <mergeCell ref="A35:A39"/>
    <mergeCell ref="C35:C39"/>
    <mergeCell ref="H27:H28"/>
    <mergeCell ref="I27:I28"/>
    <mergeCell ref="J27:J28"/>
    <mergeCell ref="K27:K28"/>
    <mergeCell ref="L27:L28"/>
    <mergeCell ref="M27:M28"/>
    <mergeCell ref="M22:M23"/>
    <mergeCell ref="A24:A29"/>
    <mergeCell ref="C24:C29"/>
    <mergeCell ref="B27:B28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2023-11-14T04:06:11Z</dcterms:modified>
</cp:coreProperties>
</file>