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4" r:id="rId2"/>
  </sheets>
  <definedNames>
    <definedName name="_xlnm._FilterDatabase" localSheetId="0" hidden="1">Лист1!$A$9:$H$9</definedName>
    <definedName name="_xlnm.Print_Area" localSheetId="0">Лист1!$A$1:$G$160</definedName>
  </definedNames>
  <calcPr calcId="145621"/>
</workbook>
</file>

<file path=xl/calcChain.xml><?xml version="1.0" encoding="utf-8"?>
<calcChain xmlns="http://schemas.openxmlformats.org/spreadsheetml/2006/main">
  <c r="F102" i="1" l="1"/>
  <c r="F103" i="1"/>
  <c r="F104" i="1"/>
  <c r="F105" i="1"/>
  <c r="F106" i="1"/>
  <c r="F107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0" i="1" l="1"/>
  <c r="F11" i="1"/>
  <c r="F12" i="1"/>
  <c r="F13" i="1"/>
  <c r="F14" i="1"/>
  <c r="F15" i="1"/>
  <c r="F16" i="1"/>
  <c r="F17" i="1"/>
  <c r="F19" i="1"/>
  <c r="F20" i="1"/>
  <c r="F21" i="1"/>
  <c r="F22" i="1"/>
  <c r="F23" i="1"/>
  <c r="F24" i="1"/>
  <c r="F25" i="1"/>
  <c r="F26" i="1"/>
  <c r="F27" i="1"/>
  <c r="F28" i="1"/>
  <c r="F32" i="1"/>
  <c r="F33" i="1"/>
  <c r="F34" i="1"/>
  <c r="F35" i="1"/>
  <c r="F36" i="1"/>
  <c r="F37" i="1"/>
  <c r="F38" i="1"/>
  <c r="F39" i="1"/>
  <c r="F43" i="1"/>
  <c r="F44" i="1"/>
  <c r="F45" i="1"/>
  <c r="F46" i="1"/>
  <c r="F47" i="1"/>
  <c r="F48" i="1"/>
  <c r="F49" i="1"/>
  <c r="F51" i="1"/>
  <c r="F53" i="1"/>
  <c r="F54" i="1"/>
  <c r="F58" i="1"/>
  <c r="F60" i="1"/>
  <c r="F62" i="1"/>
  <c r="F67" i="1"/>
  <c r="F68" i="1"/>
  <c r="F69" i="1"/>
  <c r="F70" i="1"/>
  <c r="F71" i="1"/>
  <c r="F72" i="1"/>
  <c r="F73" i="1"/>
  <c r="F75" i="1"/>
  <c r="F77" i="1"/>
  <c r="F78" i="1"/>
  <c r="F79" i="1"/>
  <c r="F80" i="1"/>
  <c r="F81" i="1"/>
  <c r="F82" i="1"/>
  <c r="F83" i="1"/>
  <c r="F84" i="1"/>
  <c r="F85" i="1"/>
  <c r="F87" i="1"/>
  <c r="F88" i="1"/>
  <c r="F89" i="1"/>
  <c r="F90" i="1"/>
  <c r="F91" i="1"/>
  <c r="F92" i="1"/>
  <c r="E87" i="1" l="1"/>
  <c r="D87" i="1"/>
  <c r="E102" i="1"/>
  <c r="D102" i="1"/>
  <c r="E125" i="1"/>
  <c r="D125" i="1"/>
  <c r="E113" i="1"/>
  <c r="D113" i="1"/>
  <c r="E81" i="1" l="1"/>
  <c r="D81" i="1"/>
  <c r="E73" i="1"/>
  <c r="D73" i="1"/>
  <c r="E58" i="1"/>
  <c r="D58" i="1"/>
  <c r="E69" i="1"/>
  <c r="D69" i="1"/>
  <c r="E41" i="1"/>
  <c r="E40" i="1" s="1"/>
  <c r="D41" i="1"/>
  <c r="D40" i="1" s="1"/>
  <c r="E37" i="1"/>
  <c r="D37" i="1"/>
  <c r="E35" i="1"/>
  <c r="D35" i="1"/>
  <c r="E93" i="1"/>
  <c r="D93" i="1"/>
  <c r="E26" i="1"/>
  <c r="D26" i="1"/>
  <c r="E32" i="1"/>
  <c r="D32" i="1"/>
  <c r="E29" i="1"/>
  <c r="D29" i="1"/>
  <c r="E20" i="1"/>
  <c r="E19" i="1" s="1"/>
  <c r="D20" i="1"/>
  <c r="E14" i="1"/>
  <c r="D14" i="1"/>
  <c r="E137" i="1"/>
  <c r="D137" i="1"/>
  <c r="E116" i="1"/>
  <c r="D116" i="1"/>
  <c r="E91" i="1"/>
  <c r="D91" i="1"/>
  <c r="E51" i="1"/>
  <c r="E12" i="1"/>
  <c r="D51" i="1"/>
  <c r="D47" i="1"/>
  <c r="E127" i="1"/>
  <c r="D127" i="1"/>
  <c r="E47" i="1"/>
  <c r="E141" i="1"/>
  <c r="D141" i="1"/>
  <c r="E96" i="1"/>
  <c r="D96" i="1"/>
  <c r="E65" i="1"/>
  <c r="D65" i="1"/>
  <c r="E55" i="1"/>
  <c r="D55" i="1"/>
  <c r="E43" i="1"/>
  <c r="D43" i="1"/>
  <c r="D12" i="1"/>
  <c r="E150" i="1"/>
  <c r="E149" i="1" s="1"/>
  <c r="D150" i="1"/>
  <c r="D149" i="1" s="1"/>
  <c r="D146" i="1" s="1"/>
  <c r="E135" i="1"/>
  <c r="D135" i="1"/>
  <c r="E133" i="1"/>
  <c r="D133" i="1"/>
  <c r="E120" i="1"/>
  <c r="D120" i="1"/>
  <c r="E111" i="1"/>
  <c r="D111" i="1"/>
  <c r="F152" i="1"/>
  <c r="F151" i="1"/>
  <c r="E101" i="1" l="1"/>
  <c r="D101" i="1"/>
  <c r="D19" i="1"/>
  <c r="E11" i="1"/>
  <c r="E68" i="1"/>
  <c r="D34" i="1"/>
  <c r="E34" i="1"/>
  <c r="D11" i="1"/>
  <c r="D25" i="1"/>
  <c r="E25" i="1"/>
  <c r="D68" i="1"/>
  <c r="E146" i="1"/>
  <c r="D67" i="1" l="1"/>
  <c r="E67" i="1"/>
  <c r="E10" i="1"/>
  <c r="F101" i="1"/>
  <c r="E9" i="1" l="1"/>
  <c r="E143" i="1" s="1"/>
  <c r="D10" i="1" l="1"/>
  <c r="D9" i="1" l="1"/>
  <c r="D143" i="1" s="1"/>
  <c r="F9" i="1" l="1"/>
</calcChain>
</file>

<file path=xl/sharedStrings.xml><?xml version="1.0" encoding="utf-8"?>
<sst xmlns="http://schemas.openxmlformats.org/spreadsheetml/2006/main" count="377" uniqueCount="312">
  <si>
    <t>Наименование показателя</t>
  </si>
  <si>
    <t>Код строки</t>
  </si>
  <si>
    <t>Код дохода по КД</t>
  </si>
  <si>
    <t>Доходы бюджета - Всего</t>
  </si>
  <si>
    <t>000 8 50 00000 00 0000 000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</si>
  <si>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</si>
  <si>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</si>
  <si>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</si>
  <si>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</si>
  <si>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</si>
  <si>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</si>
  <si>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</si>
  <si>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</si>
  <si>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</si>
  <si>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</si>
  <si>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</si>
  <si>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</si>
  <si>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</si>
  <si>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</si>
  <si>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Плата за размещение отходов производства и потребления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</si>
  <si>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</si>
  <si>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</si>
  <si>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</si>
  <si>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</si>
  <si>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</si>
  <si>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</si>
  <si>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</si>
  <si>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</si>
  <si>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Доходы бюджетов городских округов от возврата бюджетными учреждениями остатков субсидий прошлых лет</t>
  </si>
  <si>
    <t>% исполнения</t>
  </si>
  <si>
    <t xml:space="preserve">Приложение №1 </t>
  </si>
  <si>
    <t>Красноярского края</t>
  </si>
  <si>
    <t>200</t>
  </si>
  <si>
    <t>2. Расходы бюджета</t>
  </si>
  <si>
    <t>Исполнено</t>
  </si>
  <si>
    <t>ВСЕГО РАСХОДОВ</t>
  </si>
  <si>
    <t>Х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</si>
  <si>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</si>
  <si>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</si>
  <si>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</si>
  <si>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</si>
  <si>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</si>
  <si>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</si>
  <si>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-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</si>
  <si>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</si>
  <si>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</si>
  <si>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Судебная система</t>
  </si>
  <si>
    <t>000 0105 0000000000 000</t>
  </si>
  <si>
    <t>Другие общегосударственные вопросы</t>
  </si>
  <si>
    <t>000 0113 0000000000 000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</si>
  <si>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</si>
  <si>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</si>
  <si>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</si>
  <si>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</si>
  <si>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Национальная безопасность и правоохранительная деятельность</t>
  </si>
  <si>
    <t>000 0300 0000000000 000</t>
  </si>
  <si>
    <t>Другие вопросы в области национальной безопасности и правоохранительной деятельности</t>
  </si>
  <si>
    <t>000 0314 0000000000 000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</si>
  <si>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</si>
  <si>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</si>
  <si>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</si>
  <si>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</si>
  <si>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Другие вопросы в области национальной экономики</t>
  </si>
  <si>
    <t>000 0412 0000000000 000</t>
  </si>
  <si>
    <t>Жилищно-коммунальное хозяйство</t>
  </si>
  <si>
    <t>000 0500 0000000000 000</t>
  </si>
  <si>
    <t>Жилищное хозяйство</t>
  </si>
  <si>
    <t>000 0501 0000000000 000</t>
  </si>
  <si>
    <t>Коммунальное хозяйство</t>
  </si>
  <si>
    <t>000 0502 0000000000 000</t>
  </si>
  <si>
    <t>Благоустройство</t>
  </si>
  <si>
    <t>000 0503 0000000000 000</t>
  </si>
  <si>
    <t>Другие вопросы в области жилищно-коммунального хозяйства</t>
  </si>
  <si>
    <t>000 0505 0000000000 000</t>
  </si>
  <si>
    <t>Образование</t>
  </si>
  <si>
    <t>000 0700 0000000000 000</t>
  </si>
  <si>
    <t>Дошкольное образование</t>
  </si>
  <si>
    <t>000 0701 0000000000 000</t>
  </si>
  <si>
    <t>Общее образование</t>
  </si>
  <si>
    <t>000 0702 0000000000 000</t>
  </si>
  <si>
    <t>Молодежная политика и оздоровление детей</t>
  </si>
  <si>
    <t>000 0707 0000000000 000</t>
  </si>
  <si>
    <t>Другие вопросы в области образования</t>
  </si>
  <si>
    <t>000 0709 0000000000 000</t>
  </si>
  <si>
    <t>Культура и кинематография</t>
  </si>
  <si>
    <t>000 0800 0000000000 000</t>
  </si>
  <si>
    <t>Культура</t>
  </si>
  <si>
    <t>000 0801 0000000000 000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</si>
  <si>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</si>
  <si>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</si>
  <si>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</si>
  <si>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</si>
  <si>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</si>
  <si>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</si>
  <si>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</si>
  <si>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</si>
  <si>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Охрана семьи и детства</t>
  </si>
  <si>
    <t>000 1004 0000000000 000</t>
  </si>
  <si>
    <t>Другие вопросы в области социальной политики</t>
  </si>
  <si>
    <t>000 1006 0000000000 000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</si>
  <si>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</si>
  <si>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</si>
  <si>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</si>
  <si>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</si>
  <si>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</si>
  <si>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</si>
  <si>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</si>
  <si>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</si>
  <si>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</si>
  <si>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</si>
  <si>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</si>
  <si>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</si>
  <si>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</si>
  <si>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</si>
  <si>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</si>
  <si>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>1</t>
  </si>
  <si>
    <t>2</t>
  </si>
  <si>
    <t>3</t>
  </si>
  <si>
    <t>Код расхода по БК</t>
  </si>
  <si>
    <t xml:space="preserve">Приложение №2 </t>
  </si>
  <si>
    <t>Сведения о численности муниципальных</t>
  </si>
  <si>
    <t>служащих органов местного самоуправления поселка, работников муниципальных</t>
  </si>
  <si>
    <t>учреждений по состоянию</t>
  </si>
  <si>
    <t>№  п/п</t>
  </si>
  <si>
    <t>Значение</t>
  </si>
  <si>
    <t>Среднесписочная численность муниципальных служащих поселка за отчетный квартал, человек</t>
  </si>
  <si>
    <t>Фактические затраты на денежное содержание муниципальных служащих органов местного самоуправления поселка за отчетный квартал, тыс.рублей</t>
  </si>
  <si>
    <t>Среднесписочная численность работников муниципальных, бюджетных учреждений,оплата труда которых осуществляется по новым системам оплаты труда, а также работников муниципальных автономных учреждений за отчетный квартал, человек</t>
  </si>
  <si>
    <t>поселка Кедровый Красноярского края</t>
  </si>
  <si>
    <t>Главный бухгалтер</t>
  </si>
  <si>
    <t>МП</t>
  </si>
  <si>
    <t>Налог на прибыль организаций</t>
  </si>
  <si>
    <t>000 1 01 01000 00 0000 110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</si>
  <si>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</si>
  <si>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</si>
  <si>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</si>
  <si>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</si>
  <si>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</si>
  <si>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</si>
  <si>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</si>
  <si>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</si>
  <si>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</si>
  <si>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</si>
  <si>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</si>
  <si>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</si>
  <si>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</si>
  <si>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</si>
  <si>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</si>
  <si>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</si>
  <si>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Единый налог на вмененный доход для отдельных видов деятельности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</si>
  <si>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</si>
  <si>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</si>
  <si>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</si>
  <si>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-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</si>
  <si>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</si>
  <si>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</si>
  <si>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</si>
  <si>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</si>
  <si>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</si>
  <si>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000 1 06 01020 04 0000 110</t>
  </si>
  <si>
    <t>ГОСУДАРСТВЕННАЯ ПОШЛИНА</t>
  </si>
  <si>
    <t>000 1 08 00000 00 0000 000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</si>
  <si>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</si>
  <si>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</si>
  <si>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</si>
  <si>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</si>
  <si>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</si>
  <si>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</si>
  <si>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ПЛАТЕЖИ ПРИ ПОЛЬЗОВАНИИ ПРИРОДНЫМИ РЕСУРСАМИ</t>
  </si>
  <si>
    <t>000 1 12 00000 00 0000 000</t>
  </si>
  <si>
    <t>ДОХОДЫ ОТ ОКАЗАНИЯ ПЛАТНЫХ УСЛУГ (РАБОТ) И КОМПЕНСАЦИИ ЗАТРАТ ГОСУДАРСТВА</t>
  </si>
  <si>
    <t>000 1 13 00000 00 0000 000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</si>
  <si>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</si>
  <si>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</si>
  <si>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</si>
  <si>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</si>
  <si>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</si>
  <si>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</si>
  <si>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Дотации бюджетам городских округов на выравнивание бюджетной обеспеченности</t>
  </si>
  <si>
    <t>Дотации бюджетам городских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</si>
  <si>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</si>
  <si>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Субсидии бюджетам бюджетной системы  Российской Федерации (межбюджетные субсидии)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</si>
  <si>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</si>
  <si>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</si>
  <si>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</si>
  <si>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</si>
  <si>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</si>
  <si>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городских округов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</si>
  <si>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</si>
  <si>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</si>
  <si>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</si>
  <si>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</si>
  <si>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</si>
  <si>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ПРОЧИЕ НЕНАЛОГОВЫЕ ДОХОДЫ</t>
  </si>
  <si>
    <t>000 1 17 00000 00 0000 000</t>
  </si>
  <si>
    <t>Прочие неналоговые доходы бюджетов городских округов</t>
  </si>
  <si>
    <t>000 1 17 05040 04 0000 180</t>
  </si>
  <si>
    <t>000 2 02 15001 04 0000 151</t>
  </si>
  <si>
    <t>000 2 02 15002 04 0000 151</t>
  </si>
  <si>
    <t>000 2 02 35118 04 0000 151</t>
  </si>
  <si>
    <t>Резервные фонды</t>
  </si>
  <si>
    <t>000 0111 0000000000 000</t>
  </si>
  <si>
    <t>к Постановлению администрации</t>
  </si>
  <si>
    <t>Плата за выбросы загрязняющих веществ в атмосферный воздух стационарными объектами</t>
  </si>
  <si>
    <t>000 1 12 01010 00 0000 120</t>
  </si>
  <si>
    <t>000 1 12 01030 00 0000 120</t>
  </si>
  <si>
    <t>000 1 12 01040 00 0000 120</t>
  </si>
  <si>
    <t>Доходы, поступающие в порядке возмещения расходов, понесенных в связи с эксплуатацией</t>
  </si>
  <si>
    <t>000 1 13 02064 04 0000 130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</si>
  <si>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</t>
  </si>
  <si>
    <t>000 1 16 06000 01 0000 140</t>
  </si>
  <si>
    <t>000 2 02 25497 04 0000 151</t>
  </si>
  <si>
    <t>000 2 02 25555 04 0000 151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</si>
  <si>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</si>
  <si>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000 2 02 35120 04 0000 151</t>
  </si>
  <si>
    <t>000 0107 0000000000 000</t>
  </si>
  <si>
    <t>Физическая культура и спорт</t>
  </si>
  <si>
    <t>000 1100 0000000000 000</t>
  </si>
  <si>
    <t>Физическая культура</t>
  </si>
  <si>
    <t>000 1101 0000000000 000</t>
  </si>
  <si>
    <t>Т.Н. Ускова</t>
  </si>
  <si>
    <t>Акцизы по подакцизным товарам (продукции), производимым на территории Российской Федерации</t>
  </si>
  <si>
    <t>000 1 03 02000 01 0000 110</t>
  </si>
  <si>
    <t>000 0703 0000000000 000</t>
  </si>
  <si>
    <t>Дополнительное образование детей</t>
  </si>
  <si>
    <t>000 1 13 02994 04 0000 130</t>
  </si>
  <si>
    <t>Прочие доходы от компенсации затрат бюджетов городских округов</t>
  </si>
  <si>
    <t>000 2 02 30000 00 0000 151</t>
  </si>
  <si>
    <t>000 2 02 30024 04 0000 151</t>
  </si>
  <si>
    <t>000 2 02 30029 04 0000 151</t>
  </si>
  <si>
    <t>000 2 02 29999 04 0000 151</t>
  </si>
  <si>
    <t>000 2 02 39999 04 0000 151</t>
  </si>
  <si>
    <t>000 2 02 40000 00 0000 151</t>
  </si>
  <si>
    <t>000 1 05 02000 02 0000 110</t>
  </si>
  <si>
    <t>000 2 02 20000 00 0000 151</t>
  </si>
  <si>
    <t>000 2 02 25467 04 0000 151</t>
  </si>
  <si>
    <t>ПРОЧИЕ БЕЗВОЗМЕЗДНЫЕ ПОСТУПЛЕНИЯ</t>
  </si>
  <si>
    <t>Прочие безвозмездные поступления в бюджеты городских округов</t>
  </si>
  <si>
    <t>000 2 07 00000 00 0000 000</t>
  </si>
  <si>
    <t>000 2 07 04000 04 0000 150</t>
  </si>
  <si>
    <t>000 2 02 19999 04 0000 151</t>
  </si>
  <si>
    <t>Прочие дотации бюджетам городских округов</t>
  </si>
  <si>
    <t>000 0401 0000000000 000</t>
  </si>
  <si>
    <t>Общеэкономические вопросы</t>
  </si>
  <si>
    <t>Налог, взимаемый в связи с применением патентной системы налогообложения</t>
  </si>
  <si>
    <t>000 1 05 04000 02 0000 110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</si>
  <si>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</si>
  <si>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</si>
  <si>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 доходы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</si>
  <si>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</si>
  <si>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</si>
  <si>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</si>
  <si>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000 2 18 04010 04 0000 151</t>
  </si>
  <si>
    <t>000 2 18 04030 04 0000 151</t>
  </si>
  <si>
    <t>Доходы бюджетов городских округов от возврата иными организациями остатков субсидий прошлых лет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</si>
  <si>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</si>
  <si>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</si>
  <si>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имущество физических лиц</t>
  </si>
  <si>
    <t>000 1 06 01000 00 0000 110</t>
  </si>
  <si>
    <t>Земельный налог</t>
  </si>
  <si>
    <t xml:space="preserve">Земельный налог с организаций </t>
  </si>
  <si>
    <t>000 1 06 06000 00 0000 110</t>
  </si>
  <si>
    <t>000 1 06 06030 00 0000 110</t>
  </si>
  <si>
    <t>Земельный налог с физических лиц</t>
  </si>
  <si>
    <t>000 1 06 06040 00 0000 110</t>
  </si>
  <si>
    <t>Государственная пошлина по делам, рассматриваемым в судах общей юрисдикции, мировыми судьями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</si>
  <si>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</si>
  <si>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000 1 08 03000 01 0000 110</t>
  </si>
  <si>
    <t>000 1 08 03010 01 0000 110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</si>
  <si>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</si>
  <si>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</si>
  <si>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000 2 02 10000 00 0000 151</t>
  </si>
  <si>
    <t>Субсидии бюджетам городских округов на реализацию мероприятий на обеспечение развития и укрепления материально-технической базы домов культуры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</si>
  <si>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</si>
  <si>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000 2 02 25169 04 0000 151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</si>
  <si>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</si>
  <si>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000 2 02 25304 04 0000 151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</si>
  <si>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</si>
  <si>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реализацию программ формирования современной городской среды</t>
  </si>
  <si>
    <t>000 2 02 45303 04 0000 151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</si>
  <si>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</si>
  <si>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000 0310 0000000000 000</t>
  </si>
  <si>
    <t>Защита населения и территории от чрезвычайных ситуаций природного и техногенного характера, пожарная безопасность</t>
  </si>
  <si>
    <t>Плата за сбросы загрязняющих  веществ в водные объекты</t>
  </si>
  <si>
    <t>000 1 16 01050 01 0000 140</t>
  </si>
  <si>
    <t>000 2 02 25519 04 0000 151</t>
  </si>
  <si>
    <t>000 2 02 49999 04 0000 151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</si>
  <si>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</si>
  <si>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Субсидии бюджетам городских округов на поддержку отрасли культуры</t>
  </si>
  <si>
    <t>Прочие межбюджетные трансферты, передаваемые бюджетам городских округов</t>
  </si>
  <si>
    <t xml:space="preserve">Глава поселка Кедровый </t>
  </si>
  <si>
    <t>В.И. Дюбин</t>
  </si>
  <si>
    <t>Обеспечение проведения выборов и референдумов</t>
  </si>
  <si>
    <t>000 0106 0000000000 000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</si>
  <si>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</si>
  <si>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000 0600 0000000000 000</t>
  </si>
  <si>
    <t>Охрана окружающей среды</t>
  </si>
  <si>
    <t>000 1 16 09040 04 0000 140</t>
  </si>
  <si>
    <t>000 1 16 07090 04 0000 140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</si>
  <si>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</si>
  <si>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</si>
  <si>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</si>
  <si>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</si>
  <si>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000 2 02 45179 04 0000 151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</si>
  <si>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</si>
  <si>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Отчет об исполнении местного бюджета за 1 квартал 2024 года</t>
  </si>
  <si>
    <t>План с учетом изменения на 01.04.2024 г.</t>
  </si>
  <si>
    <t xml:space="preserve"> на 01 апреля 2024 года</t>
  </si>
  <si>
    <t>000 0605 0000000000 000</t>
  </si>
  <si>
    <t>Другие вопросы в области охраны окружающей среды</t>
  </si>
  <si>
    <t>от 02.05.2024 г. № 201-п</t>
  </si>
  <si>
    <t>от  02.05.2024 г. № 201-п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</si>
</sst>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###\ ###\ ###\ ###\ ##0.00"/>
    <numFmt numFmtId="165" formatCode="0.0"/>
    <numFmt numFmtId="166" formatCode="[$-10419]#,##0.00"/>
    <numFmt numFmtId="167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04">
    <xf numFmtId="0" fontId="0" fillId="0" borderId="0" xfId="0"/>
    <xf numFmtId="0" fontId="13" fillId="0" borderId="5" xfId="1" applyNumberFormat="1" applyFont="1" applyFill="1" applyBorder="1" applyAlignment="1">
      <alignment horizontal="left" vertical="center" wrapText="1" readingOrder="1"/>
    </xf>
    <xf numFmtId="0" fontId="13" fillId="0" borderId="5" xfId="1" applyNumberFormat="1" applyFont="1" applyFill="1" applyBorder="1" applyAlignment="1">
      <alignment horizontal="right" vertical="center" wrapText="1" readingOrder="1"/>
    </xf>
    <xf numFmtId="164" fontId="13" fillId="0" borderId="5" xfId="1" applyNumberFormat="1" applyFont="1" applyFill="1" applyBorder="1" applyAlignment="1">
      <alignment horizontal="right" vertical="center" wrapText="1" readingOrder="1"/>
    </xf>
    <xf numFmtId="164" fontId="13" fillId="0" borderId="6" xfId="1" applyNumberFormat="1" applyFont="1" applyFill="1" applyBorder="1" applyAlignment="1">
      <alignment horizontal="right" vertical="center" wrapText="1" readingOrder="1"/>
    </xf>
    <xf numFmtId="0" fontId="13" fillId="0" borderId="5" xfId="1" applyNumberFormat="1" applyFont="1" applyFill="1" applyBorder="1" applyAlignment="1">
      <alignment vertical="justify" wrapText="1" readingOrder="1"/>
    </xf>
    <xf numFmtId="0" fontId="13" fillId="0" borderId="5" xfId="1" applyNumberFormat="1" applyFont="1" applyFill="1" applyBorder="1" applyAlignment="1">
      <alignment vertical="top" wrapText="1" readingOrder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Fill="1" applyAlignment="1">
      <alignment wrapText="1"/>
    </xf>
    <xf numFmtId="0" fontId="5" fillId="0" borderId="0" xfId="0" applyFont="1" applyFill="1" applyBorder="1"/>
    <xf numFmtId="0" fontId="14" fillId="0" borderId="5" xfId="1" applyNumberFormat="1" applyFont="1" applyFill="1" applyBorder="1" applyAlignment="1">
      <alignment horizontal="left" wrapText="1" readingOrder="1"/>
    </xf>
    <xf numFmtId="0" fontId="14" fillId="0" borderId="5" xfId="1" applyNumberFormat="1" applyFont="1" applyFill="1" applyBorder="1" applyAlignment="1">
      <alignment horizontal="center" vertical="center" wrapText="1" readingOrder="1"/>
    </xf>
    <xf numFmtId="164" fontId="14" fillId="0" borderId="5" xfId="1" applyNumberFormat="1" applyFont="1" applyFill="1" applyBorder="1" applyAlignment="1">
      <alignment horizontal="right" wrapText="1" readingOrder="1"/>
    </xf>
    <xf numFmtId="164" fontId="14" fillId="0" borderId="6" xfId="1" applyNumberFormat="1" applyFont="1" applyFill="1" applyBorder="1" applyAlignment="1">
      <alignment horizontal="right" wrapText="1" readingOrder="1"/>
    </xf>
    <xf numFmtId="0" fontId="14" fillId="0" borderId="6" xfId="1" applyNumberFormat="1" applyFont="1" applyFill="1" applyBorder="1" applyAlignment="1">
      <alignment horizontal="right" wrapText="1" readingOrder="1"/>
    </xf>
    <xf numFmtId="0" fontId="15" fillId="0" borderId="7" xfId="1" applyNumberFormat="1" applyFont="1" applyFill="1" applyBorder="1" applyAlignment="1">
      <alignment horizontal="left" wrapText="1" readingOrder="1"/>
    </xf>
    <xf numFmtId="0" fontId="15" fillId="0" borderId="7" xfId="1" applyNumberFormat="1" applyFont="1" applyFill="1" applyBorder="1" applyAlignment="1">
      <alignment horizontal="center" vertical="center" wrapText="1" readingOrder="1"/>
    </xf>
    <xf numFmtId="164" fontId="15" fillId="0" borderId="7" xfId="1" applyNumberFormat="1" applyFont="1" applyFill="1" applyBorder="1" applyAlignment="1">
      <alignment horizontal="right" wrapText="1" readingOrder="1"/>
    </xf>
    <xf numFmtId="164" fontId="15" fillId="0" borderId="8" xfId="1" applyNumberFormat="1" applyFont="1" applyFill="1" applyBorder="1" applyAlignment="1">
      <alignment horizontal="right" wrapText="1" readingOrder="1"/>
    </xf>
    <xf numFmtId="165" fontId="7" fillId="0" borderId="1" xfId="0" applyNumberFormat="1" applyFont="1" applyFill="1" applyBorder="1"/>
    <xf numFmtId="0" fontId="15" fillId="0" borderId="5" xfId="1" applyNumberFormat="1" applyFont="1" applyFill="1" applyBorder="1" applyAlignment="1">
      <alignment horizontal="left" wrapText="1" readingOrder="1"/>
    </xf>
    <xf numFmtId="0" fontId="15" fillId="0" borderId="5" xfId="1" applyNumberFormat="1" applyFont="1" applyFill="1" applyBorder="1" applyAlignment="1">
      <alignment horizontal="center" vertical="center" wrapText="1" readingOrder="1"/>
    </xf>
    <xf numFmtId="164" fontId="15" fillId="0" borderId="5" xfId="1" applyNumberFormat="1" applyFont="1" applyFill="1" applyBorder="1" applyAlignment="1">
      <alignment horizontal="right" wrapText="1" readingOrder="1"/>
    </xf>
    <xf numFmtId="0" fontId="15" fillId="0" borderId="1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horizontal="center" wrapText="1" readingOrder="1"/>
    </xf>
    <xf numFmtId="166" fontId="14" fillId="0" borderId="5" xfId="1" applyNumberFormat="1" applyFont="1" applyFill="1" applyBorder="1" applyAlignment="1">
      <alignment horizontal="right" wrapText="1" readingOrder="1"/>
    </xf>
    <xf numFmtId="0" fontId="15" fillId="2" borderId="5" xfId="1" applyNumberFormat="1" applyFont="1" applyFill="1" applyBorder="1" applyAlignment="1">
      <alignment horizontal="center" vertical="center" wrapText="1" readingOrder="1"/>
    </xf>
    <xf numFmtId="0" fontId="15" fillId="2" borderId="9" xfId="1" applyNumberFormat="1" applyFont="1" applyFill="1" applyBorder="1" applyAlignment="1">
      <alignment horizontal="center" vertical="center" wrapText="1" readingOrder="1"/>
    </xf>
    <xf numFmtId="0" fontId="6" fillId="0" borderId="0" xfId="2" applyFont="1" applyFill="1" applyBorder="1"/>
    <xf numFmtId="0" fontId="14" fillId="0" borderId="7" xfId="1" applyNumberFormat="1" applyFont="1" applyFill="1" applyBorder="1" applyAlignment="1">
      <alignment horizontal="center" vertical="center" wrapText="1" readingOrder="1"/>
    </xf>
    <xf numFmtId="0" fontId="15" fillId="0" borderId="7" xfId="1" applyNumberFormat="1" applyFont="1" applyFill="1" applyBorder="1" applyAlignment="1">
      <alignment vertical="justify" wrapText="1" readingOrder="1"/>
    </xf>
    <xf numFmtId="0" fontId="15" fillId="0" borderId="7" xfId="1" applyNumberFormat="1" applyFont="1" applyFill="1" applyBorder="1" applyAlignment="1">
      <alignment horizontal="right" vertical="center" wrapText="1" readingOrder="1"/>
    </xf>
    <xf numFmtId="0" fontId="15" fillId="0" borderId="7" xfId="1" applyNumberFormat="1" applyFont="1" applyFill="1" applyBorder="1" applyAlignment="1">
      <alignment horizontal="left" vertical="center" wrapText="1" readingOrder="1"/>
    </xf>
    <xf numFmtId="164" fontId="15" fillId="0" borderId="7" xfId="1" applyNumberFormat="1" applyFont="1" applyFill="1" applyBorder="1" applyAlignment="1">
      <alignment horizontal="right" vertical="center" wrapText="1" readingOrder="1"/>
    </xf>
    <xf numFmtId="0" fontId="14" fillId="2" borderId="1" xfId="1" applyNumberFormat="1" applyFont="1" applyFill="1" applyBorder="1" applyAlignment="1">
      <alignment horizontal="center" vertical="center" wrapText="1" readingOrder="1"/>
    </xf>
    <xf numFmtId="0" fontId="14" fillId="0" borderId="8" xfId="1" applyNumberFormat="1" applyFont="1" applyFill="1" applyBorder="1" applyAlignment="1">
      <alignment horizontal="center" vertical="center" wrapText="1" readingOrder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right" wrapText="1"/>
    </xf>
    <xf numFmtId="0" fontId="1" fillId="0" borderId="3" xfId="0" applyFont="1" applyBorder="1" applyAlignment="1">
      <alignment vertical="top" wrapText="1"/>
    </xf>
    <xf numFmtId="167" fontId="1" fillId="0" borderId="3" xfId="0" applyNumberFormat="1" applyFont="1" applyBorder="1" applyAlignment="1">
      <alignment horizontal="center" vertical="justify" wrapText="1"/>
    </xf>
    <xf numFmtId="167" fontId="1" fillId="0" borderId="1" xfId="0" applyNumberFormat="1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top"/>
    </xf>
    <xf numFmtId="167" fontId="1" fillId="0" borderId="3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/>
    <xf numFmtId="167" fontId="1" fillId="0" borderId="0" xfId="0" applyNumberFormat="1" applyFont="1" applyBorder="1" applyAlignment="1">
      <alignment vertical="justify"/>
    </xf>
    <xf numFmtId="167" fontId="1" fillId="0" borderId="0" xfId="0" applyNumberFormat="1" applyFont="1" applyBorder="1" applyAlignment="1"/>
    <xf numFmtId="167" fontId="1" fillId="0" borderId="0" xfId="0" applyNumberFormat="1" applyFont="1"/>
    <xf numFmtId="0" fontId="15" fillId="0" borderId="5" xfId="1" applyNumberFormat="1" applyFont="1" applyFill="1" applyBorder="1" applyAlignment="1">
      <alignment horizontal="center" wrapText="1" readingOrder="1"/>
    </xf>
    <xf numFmtId="166" fontId="15" fillId="0" borderId="5" xfId="1" applyNumberFormat="1" applyFont="1" applyFill="1" applyBorder="1" applyAlignment="1">
      <alignment horizontal="right" wrapText="1" readingOrder="1"/>
    </xf>
    <xf numFmtId="0" fontId="15" fillId="0" borderId="3" xfId="1" applyNumberFormat="1" applyFont="1" applyFill="1" applyBorder="1" applyAlignment="1">
      <alignment horizontal="center" vertical="center" wrapText="1" readingOrder="1"/>
    </xf>
    <xf numFmtId="166" fontId="14" fillId="0" borderId="6" xfId="1" applyNumberFormat="1" applyFont="1" applyFill="1" applyBorder="1" applyAlignment="1">
      <alignment horizontal="right" wrapText="1" readingOrder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/>
    <xf numFmtId="0" fontId="16" fillId="0" borderId="0" xfId="0" applyFont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165" fontId="17" fillId="0" borderId="4" xfId="0" applyNumberFormat="1" applyFont="1" applyBorder="1" applyAlignment="1">
      <alignment vertical="center"/>
    </xf>
    <xf numFmtId="4" fontId="13" fillId="0" borderId="5" xfId="1" applyNumberFormat="1" applyFont="1" applyFill="1" applyBorder="1" applyAlignment="1">
      <alignment horizontal="right" vertical="center" wrapText="1" readingOrder="1"/>
    </xf>
    <xf numFmtId="4" fontId="14" fillId="0" borderId="6" xfId="1" applyNumberFormat="1" applyFont="1" applyFill="1" applyBorder="1" applyAlignment="1">
      <alignment horizontal="right" wrapText="1" readingOrder="1"/>
    </xf>
    <xf numFmtId="0" fontId="13" fillId="0" borderId="5" xfId="1" applyNumberFormat="1" applyFont="1" applyFill="1" applyBorder="1" applyAlignment="1">
      <alignment wrapText="1" readingOrder="1"/>
    </xf>
    <xf numFmtId="0" fontId="14" fillId="0" borderId="7" xfId="1" applyNumberFormat="1" applyFont="1" applyFill="1" applyBorder="1" applyAlignment="1">
      <alignment horizontal="left" wrapText="1" readingOrder="1"/>
    </xf>
    <xf numFmtId="164" fontId="15" fillId="0" borderId="6" xfId="1" applyNumberFormat="1" applyFont="1" applyFill="1" applyBorder="1" applyAlignment="1">
      <alignment horizontal="right" wrapText="1" readingOrder="1"/>
    </xf>
    <xf numFmtId="0" fontId="4" fillId="3" borderId="0" xfId="0" applyFont="1" applyFill="1" applyAlignment="1">
      <alignment horizontal="right"/>
    </xf>
    <xf numFmtId="0" fontId="0" fillId="3" borderId="0" xfId="0" applyFill="1"/>
    <xf numFmtId="0" fontId="14" fillId="0" borderId="5" xfId="1" applyNumberFormat="1" applyFont="1" applyFill="1" applyBorder="1" applyAlignment="1">
      <alignment horizontal="left" vertical="center" wrapText="1" readingOrder="1"/>
    </xf>
    <xf numFmtId="0" fontId="14" fillId="0" borderId="5" xfId="1" applyNumberFormat="1" applyFont="1" applyFill="1" applyBorder="1" applyAlignment="1">
      <alignment vertical="top" wrapText="1" readingOrder="1"/>
    </xf>
    <xf numFmtId="0" fontId="14" fillId="3" borderId="5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wrapText="1" readingOrder="1"/>
    </xf>
    <xf numFmtId="166" fontId="14" fillId="0" borderId="0" xfId="1" applyNumberFormat="1" applyFont="1" applyFill="1" applyBorder="1" applyAlignment="1">
      <alignment horizontal="right" wrapText="1" readingOrder="1"/>
    </xf>
    <xf numFmtId="165" fontId="6" fillId="0" borderId="0" xfId="0" applyNumberFormat="1" applyFont="1" applyFill="1" applyBorder="1"/>
    <xf numFmtId="0" fontId="19" fillId="0" borderId="0" xfId="1" applyNumberFormat="1" applyFont="1" applyFill="1" applyBorder="1" applyAlignment="1">
      <alignment horizontal="left" wrapText="1" readingOrder="1"/>
    </xf>
    <xf numFmtId="0" fontId="14" fillId="3" borderId="5" xfId="1" applyNumberFormat="1" applyFont="1" applyFill="1" applyBorder="1" applyAlignment="1">
      <alignment vertical="top" wrapText="1" readingOrder="1"/>
    </xf>
    <xf numFmtId="0" fontId="13" fillId="3" borderId="5" xfId="1" applyNumberFormat="1" applyFont="1" applyFill="1" applyBorder="1" applyAlignment="1">
      <alignment horizontal="right" vertical="center" wrapText="1" readingOrder="1"/>
    </xf>
    <xf numFmtId="0" fontId="14" fillId="3" borderId="5" xfId="1" applyNumberFormat="1" applyFont="1" applyFill="1" applyBorder="1" applyAlignment="1">
      <alignment horizontal="left" vertical="center" wrapText="1" readingOrder="1"/>
    </xf>
    <xf numFmtId="164" fontId="13" fillId="3" borderId="5" xfId="1" applyNumberFormat="1" applyFont="1" applyFill="1" applyBorder="1" applyAlignment="1">
      <alignment horizontal="right" vertical="center" wrapText="1" readingOrder="1"/>
    </xf>
    <xf numFmtId="0" fontId="13" fillId="3" borderId="5" xfId="1" applyNumberFormat="1" applyFont="1" applyFill="1" applyBorder="1" applyAlignment="1">
      <alignment vertical="top" wrapText="1" readingOrder="1"/>
    </xf>
    <xf numFmtId="0" fontId="13" fillId="3" borderId="5" xfId="1" applyNumberFormat="1" applyFont="1" applyFill="1" applyBorder="1" applyAlignment="1">
      <alignment horizontal="left" vertical="center" wrapText="1" readingOrder="1"/>
    </xf>
    <xf numFmtId="164" fontId="13" fillId="3" borderId="6" xfId="1" applyNumberFormat="1" applyFont="1" applyFill="1" applyBorder="1" applyAlignment="1">
      <alignment horizontal="right" vertical="center" wrapText="1" readingOrder="1"/>
    </xf>
    <xf numFmtId="0" fontId="0" fillId="0" borderId="0" xfId="0" applyFill="1"/>
    <xf numFmtId="165" fontId="7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2" applyFont="1" applyFill="1" applyBorder="1"/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3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9"/>
  <sheetViews>
    <sheetView tabSelected="1" zoomScaleNormal="100" workbookViewId="0">
      <selection activeCell="C15" sqref="C15"/>
    </sheetView>
  </sheetViews>
  <sheetFormatPr defaultRowHeight="14.4" x14ac:dyDescent="0.3"/>
  <cols>
    <col min="1" max="1" width="37.109375" customWidth="1"/>
    <col min="2" max="2" width="6.44140625" customWidth="1"/>
    <col min="3" max="3" width="21.5546875" customWidth="1"/>
    <col min="4" max="4" width="14.44140625" customWidth="1"/>
    <col min="5" max="5" width="14" customWidth="1"/>
    <col min="6" max="6" width="10.6640625" customWidth="1"/>
  </cols>
  <sheetData>
    <row r="1" spans="1:8" ht="15.6" x14ac:dyDescent="0.3">
      <c r="A1" s="7"/>
      <c r="B1" s="7"/>
      <c r="C1" s="7"/>
      <c r="D1" s="63"/>
      <c r="E1" s="99" t="s">
        <v>30</v>
      </c>
      <c r="F1" s="99"/>
      <c r="G1" s="9"/>
      <c r="H1" s="9"/>
    </row>
    <row r="2" spans="1:8" ht="15.6" x14ac:dyDescent="0.3">
      <c r="A2" s="7"/>
      <c r="B2" s="7"/>
      <c r="C2" s="7"/>
      <c r="D2" s="99" t="s">
        <v>202</v>
      </c>
      <c r="E2" s="99"/>
      <c r="F2" s="99"/>
      <c r="G2" s="9"/>
      <c r="H2" s="9"/>
    </row>
    <row r="3" spans="1:8" ht="15.6" x14ac:dyDescent="0.3">
      <c r="A3" s="8"/>
      <c r="B3" s="8"/>
      <c r="C3" s="8"/>
      <c r="D3" s="99" t="s">
        <v>128</v>
      </c>
      <c r="E3" s="99"/>
      <c r="F3" s="99"/>
      <c r="G3" s="9"/>
      <c r="H3" s="9"/>
    </row>
    <row r="4" spans="1:8" ht="15.75" customHeight="1" x14ac:dyDescent="0.3">
      <c r="A4" s="8"/>
      <c r="B4" s="8"/>
      <c r="C4" s="8"/>
      <c r="D4" s="65"/>
      <c r="E4" s="100" t="s">
        <v>310</v>
      </c>
      <c r="F4" s="100"/>
      <c r="G4" s="10"/>
      <c r="H4" s="10"/>
    </row>
    <row r="5" spans="1:8" ht="15.75" customHeight="1" x14ac:dyDescent="0.3">
      <c r="A5" s="98" t="s">
        <v>305</v>
      </c>
      <c r="B5" s="98"/>
      <c r="C5" s="98"/>
      <c r="D5" s="98"/>
      <c r="E5" s="98"/>
      <c r="F5" s="98"/>
      <c r="G5" s="66"/>
      <c r="H5" s="66"/>
    </row>
    <row r="6" spans="1:8" ht="15.6" x14ac:dyDescent="0.3">
      <c r="A6" s="98"/>
      <c r="B6" s="98"/>
      <c r="C6" s="98"/>
      <c r="D6" s="98"/>
      <c r="E6" s="98"/>
      <c r="F6" s="98"/>
      <c r="G6" s="67"/>
      <c r="H6" s="67"/>
    </row>
    <row r="7" spans="1:8" ht="30.6" x14ac:dyDescent="0.3">
      <c r="A7" s="29" t="s">
        <v>0</v>
      </c>
      <c r="B7" s="29" t="s">
        <v>1</v>
      </c>
      <c r="C7" s="29" t="s">
        <v>2</v>
      </c>
      <c r="D7" s="29" t="s">
        <v>306</v>
      </c>
      <c r="E7" s="29" t="s">
        <v>34</v>
      </c>
      <c r="F7" s="29" t="s">
        <v>29</v>
      </c>
    </row>
    <row r="8" spans="1:8" x14ac:dyDescent="0.3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</row>
    <row r="9" spans="1:8" x14ac:dyDescent="0.3">
      <c r="A9" s="32" t="s">
        <v>3</v>
      </c>
      <c r="B9" s="33">
        <v>10</v>
      </c>
      <c r="C9" s="34" t="s">
        <v>4</v>
      </c>
      <c r="D9" s="35">
        <f>D10+D67</f>
        <v>249239257.58000001</v>
      </c>
      <c r="E9" s="35">
        <f>E10+E67</f>
        <v>55066869.88000001</v>
      </c>
      <c r="F9" s="68">
        <f>E9/D9*100</f>
        <v>22.093979261001781</v>
      </c>
    </row>
    <row r="10" spans="1:8" x14ac:dyDescent="0.3">
      <c r="A10" s="5" t="s">
        <v>5</v>
      </c>
      <c r="B10" s="2">
        <v>10</v>
      </c>
      <c r="C10" s="1" t="s">
        <v>6</v>
      </c>
      <c r="D10" s="69">
        <f>D11+D19+D25+D34+D40+D43+D47+D51+D55+D58+D65</f>
        <v>29845718.649999999</v>
      </c>
      <c r="E10" s="69">
        <f>E11+E19+E25+E34+E40+E43+E47+E51+E55+E58+E65</f>
        <v>7490497.9100000001</v>
      </c>
      <c r="F10" s="68">
        <f t="shared" ref="F10:F73" si="0">E10/D10*100</f>
        <v>25.097395032905332</v>
      </c>
    </row>
    <row r="11" spans="1:8" x14ac:dyDescent="0.3">
      <c r="A11" s="5" t="s">
        <v>7</v>
      </c>
      <c r="B11" s="2">
        <v>10</v>
      </c>
      <c r="C11" s="1" t="s">
        <v>8</v>
      </c>
      <c r="D11" s="3">
        <f>D12+D14</f>
        <v>15856200</v>
      </c>
      <c r="E11" s="3">
        <f>E12+E14</f>
        <v>2823612.9699999997</v>
      </c>
      <c r="F11" s="68">
        <f t="shared" si="0"/>
        <v>17.807627111161565</v>
      </c>
    </row>
    <row r="12" spans="1:8" x14ac:dyDescent="0.3">
      <c r="A12" s="5" t="s">
        <v>131</v>
      </c>
      <c r="B12" s="2">
        <v>10</v>
      </c>
      <c r="C12" s="1" t="s">
        <v>132</v>
      </c>
      <c r="D12" s="3">
        <f>D13</f>
        <v>25740</v>
      </c>
      <c r="E12" s="3">
        <f>E13</f>
        <v>-7414.83</v>
      </c>
      <c r="F12" s="68">
        <f t="shared" si="0"/>
        <v>-28.806643356643356</v>
      </c>
    </row>
    <row r="13" spans="1:8" ht="40.799999999999997" x14ac:dyDescent="0.3">
      <c r="A13" s="6" t="s">
        <v>156</v>
      </c>
      <c r="B13" s="2">
        <v>10</v>
      </c>
      <c r="C13" s="1" t="s">
        <v>157</v>
      </c>
      <c r="D13" s="3">
        <v>25740</v>
      </c>
      <c r="E13" s="4">
        <v>-7414.83</v>
      </c>
      <c r="F13" s="68">
        <f t="shared" si="0"/>
        <v>-28.806643356643356</v>
      </c>
    </row>
    <row r="14" spans="1:8" ht="13.2" customHeight="1" x14ac:dyDescent="0.3">
      <c r="A14" s="6" t="s">
        <v>9</v>
      </c>
      <c r="B14" s="2">
        <v>10</v>
      </c>
      <c r="C14" s="1" t="s">
        <v>10</v>
      </c>
      <c r="D14" s="3">
        <f>D15+D16+D17+D18</f>
        <v>15830460</v>
      </c>
      <c r="E14" s="3">
        <f>E15+E16+E17+E18</f>
        <v>2831027.8</v>
      </c>
      <c r="F14" s="68">
        <f t="shared" si="0"/>
        <v>17.883420949233312</v>
      </c>
    </row>
    <row r="15" spans="1:8" ht="67.5" customHeight="1" x14ac:dyDescent="0.3">
      <c r="A15" s="71" t="s">
        <v>134</v>
      </c>
      <c r="B15" s="2">
        <v>10</v>
      </c>
      <c r="C15" s="1" t="s">
        <v>133</v>
      </c>
      <c r="D15" s="3">
        <v>15751900</v>
      </c>
      <c r="E15" s="4">
        <v>2800308.86</v>
      </c>
      <c r="F15" s="68">
        <f t="shared" si="0"/>
        <v>17.777594194986001</v>
      </c>
    </row>
    <row r="16" spans="1:8" ht="91.8" customHeight="1" x14ac:dyDescent="0.3">
      <c r="A16" s="6" t="s">
        <v>135</v>
      </c>
      <c r="B16" s="2">
        <v>10</v>
      </c>
      <c r="C16" s="1" t="s">
        <v>136</v>
      </c>
      <c r="D16" s="3">
        <v>7320</v>
      </c>
      <c r="E16" s="4">
        <v>0</v>
      </c>
      <c r="F16" s="68">
        <f t="shared" si="0"/>
        <v>0</v>
      </c>
    </row>
    <row r="17" spans="1:6" ht="40.799999999999997" x14ac:dyDescent="0.3">
      <c r="A17" s="6" t="s">
        <v>137</v>
      </c>
      <c r="B17" s="2">
        <v>10</v>
      </c>
      <c r="C17" s="1" t="s">
        <v>138</v>
      </c>
      <c r="D17" s="3">
        <v>71240</v>
      </c>
      <c r="E17" s="4">
        <v>30718.94</v>
      </c>
      <c r="F17" s="68">
        <f t="shared" si="0"/>
        <v>43.120353733857378</v>
      </c>
    </row>
    <row r="18" spans="1:6" ht="71.400000000000006" x14ac:dyDescent="0.3">
      <c r="A18" s="6" t="s">
        <v>139</v>
      </c>
      <c r="B18" s="2">
        <v>10</v>
      </c>
      <c r="C18" s="1" t="s">
        <v>140</v>
      </c>
      <c r="D18" s="3">
        <v>0</v>
      </c>
      <c r="E18" s="4">
        <v>0</v>
      </c>
      <c r="F18" s="68">
        <v>0</v>
      </c>
    </row>
    <row r="19" spans="1:6" ht="30.6" x14ac:dyDescent="0.3">
      <c r="A19" s="6" t="s">
        <v>11</v>
      </c>
      <c r="B19" s="2">
        <v>10</v>
      </c>
      <c r="C19" s="1" t="s">
        <v>12</v>
      </c>
      <c r="D19" s="3">
        <f>D20</f>
        <v>795900</v>
      </c>
      <c r="E19" s="3">
        <f>E20</f>
        <v>202386.94999999998</v>
      </c>
      <c r="F19" s="68">
        <f t="shared" si="0"/>
        <v>25.428690790300283</v>
      </c>
    </row>
    <row r="20" spans="1:6" ht="20.399999999999999" customHeight="1" x14ac:dyDescent="0.3">
      <c r="A20" s="6" t="s">
        <v>221</v>
      </c>
      <c r="B20" s="2">
        <v>10</v>
      </c>
      <c r="C20" s="1" t="s">
        <v>222</v>
      </c>
      <c r="D20" s="3">
        <f>D21+D22+D23+D24</f>
        <v>795900</v>
      </c>
      <c r="E20" s="3">
        <f>E21+E22+E23+E24</f>
        <v>202386.94999999998</v>
      </c>
      <c r="F20" s="68">
        <f t="shared" si="0"/>
        <v>25.428690790300283</v>
      </c>
    </row>
    <row r="21" spans="1:6" ht="61.2" x14ac:dyDescent="0.3">
      <c r="A21" s="6" t="s">
        <v>141</v>
      </c>
      <c r="B21" s="2">
        <v>10</v>
      </c>
      <c r="C21" s="1" t="s">
        <v>142</v>
      </c>
      <c r="D21" s="3">
        <v>415100</v>
      </c>
      <c r="E21" s="4">
        <v>99226.9</v>
      </c>
      <c r="F21" s="68">
        <f t="shared" si="0"/>
        <v>23.904336304504938</v>
      </c>
    </row>
    <row r="22" spans="1:6" ht="72.599999999999994" customHeight="1" x14ac:dyDescent="0.3">
      <c r="A22" s="6" t="s">
        <v>143</v>
      </c>
      <c r="B22" s="2">
        <v>10</v>
      </c>
      <c r="C22" s="1" t="s">
        <v>144</v>
      </c>
      <c r="D22" s="3">
        <v>2000</v>
      </c>
      <c r="E22" s="4">
        <v>522.07000000000005</v>
      </c>
      <c r="F22" s="68">
        <f t="shared" si="0"/>
        <v>26.1035</v>
      </c>
    </row>
    <row r="23" spans="1:6" ht="61.2" x14ac:dyDescent="0.3">
      <c r="A23" s="6" t="s">
        <v>145</v>
      </c>
      <c r="B23" s="2">
        <v>10</v>
      </c>
      <c r="C23" s="1" t="s">
        <v>146</v>
      </c>
      <c r="D23" s="3">
        <v>430400</v>
      </c>
      <c r="E23" s="4">
        <v>113172.89</v>
      </c>
      <c r="F23" s="68">
        <f t="shared" si="0"/>
        <v>26.294816449814128</v>
      </c>
    </row>
    <row r="24" spans="1:6" ht="61.2" x14ac:dyDescent="0.3">
      <c r="A24" s="6" t="s">
        <v>147</v>
      </c>
      <c r="B24" s="2">
        <v>10</v>
      </c>
      <c r="C24" s="1" t="s">
        <v>148</v>
      </c>
      <c r="D24" s="3">
        <v>-51600</v>
      </c>
      <c r="E24" s="4">
        <v>-10534.91</v>
      </c>
      <c r="F24" s="68">
        <f t="shared" si="0"/>
        <v>20.416492248062017</v>
      </c>
    </row>
    <row r="25" spans="1:6" x14ac:dyDescent="0.3">
      <c r="A25" s="88" t="s">
        <v>13</v>
      </c>
      <c r="B25" s="85">
        <v>10</v>
      </c>
      <c r="C25" s="89" t="s">
        <v>14</v>
      </c>
      <c r="D25" s="87">
        <f>D26+D29+D32</f>
        <v>3161500</v>
      </c>
      <c r="E25" s="87">
        <f>E26+E29+E32</f>
        <v>499132.42000000004</v>
      </c>
      <c r="F25" s="68">
        <f t="shared" si="0"/>
        <v>15.787835521113397</v>
      </c>
    </row>
    <row r="26" spans="1:6" ht="20.399999999999999" x14ac:dyDescent="0.3">
      <c r="A26" s="84" t="s">
        <v>250</v>
      </c>
      <c r="B26" s="85">
        <v>10</v>
      </c>
      <c r="C26" s="86" t="s">
        <v>251</v>
      </c>
      <c r="D26" s="87">
        <f>D27+D28</f>
        <v>2430800</v>
      </c>
      <c r="E26" s="87">
        <f>E27+E28</f>
        <v>164656.18000000002</v>
      </c>
      <c r="F26" s="68">
        <f t="shared" si="0"/>
        <v>6.7737444462728336</v>
      </c>
    </row>
    <row r="27" spans="1:6" ht="23.4" customHeight="1" x14ac:dyDescent="0.3">
      <c r="A27" s="84" t="s">
        <v>248</v>
      </c>
      <c r="B27" s="85">
        <v>10</v>
      </c>
      <c r="C27" s="86" t="s">
        <v>249</v>
      </c>
      <c r="D27" s="87">
        <v>811900</v>
      </c>
      <c r="E27" s="90">
        <v>-52221.99</v>
      </c>
      <c r="F27" s="68">
        <f t="shared" si="0"/>
        <v>-6.4320716837048888</v>
      </c>
    </row>
    <row r="28" spans="1:6" ht="30.6" x14ac:dyDescent="0.3">
      <c r="A28" s="84" t="s">
        <v>247</v>
      </c>
      <c r="B28" s="85">
        <v>10</v>
      </c>
      <c r="C28" s="86" t="s">
        <v>246</v>
      </c>
      <c r="D28" s="87">
        <v>1618900</v>
      </c>
      <c r="E28" s="90">
        <v>216878.17</v>
      </c>
      <c r="F28" s="68">
        <f t="shared" si="0"/>
        <v>13.396637840508987</v>
      </c>
    </row>
    <row r="29" spans="1:6" ht="20.399999999999999" x14ac:dyDescent="0.3">
      <c r="A29" s="88" t="s">
        <v>149</v>
      </c>
      <c r="B29" s="85">
        <v>10</v>
      </c>
      <c r="C29" s="86" t="s">
        <v>233</v>
      </c>
      <c r="D29" s="87">
        <f>D30+D31</f>
        <v>0</v>
      </c>
      <c r="E29" s="87">
        <f>E30+E31</f>
        <v>0</v>
      </c>
      <c r="F29" s="68">
        <v>0</v>
      </c>
    </row>
    <row r="30" spans="1:6" ht="20.399999999999999" x14ac:dyDescent="0.3">
      <c r="A30" s="88" t="s">
        <v>149</v>
      </c>
      <c r="B30" s="85">
        <v>10</v>
      </c>
      <c r="C30" s="89" t="s">
        <v>150</v>
      </c>
      <c r="D30" s="87">
        <v>0</v>
      </c>
      <c r="E30" s="90">
        <v>0</v>
      </c>
      <c r="F30" s="68">
        <v>0</v>
      </c>
    </row>
    <row r="31" spans="1:6" ht="30.6" x14ac:dyDescent="0.3">
      <c r="A31" s="6" t="s">
        <v>151</v>
      </c>
      <c r="B31" s="2">
        <v>10</v>
      </c>
      <c r="C31" s="1" t="s">
        <v>152</v>
      </c>
      <c r="D31" s="3">
        <v>0</v>
      </c>
      <c r="E31" s="4">
        <v>0</v>
      </c>
      <c r="F31" s="68">
        <v>0</v>
      </c>
    </row>
    <row r="32" spans="1:6" ht="20.399999999999999" x14ac:dyDescent="0.3">
      <c r="A32" s="84" t="s">
        <v>244</v>
      </c>
      <c r="B32" s="85">
        <v>10</v>
      </c>
      <c r="C32" s="86" t="s">
        <v>245</v>
      </c>
      <c r="D32" s="87">
        <f>D33</f>
        <v>730700</v>
      </c>
      <c r="E32" s="87">
        <f>E33</f>
        <v>334476.24</v>
      </c>
      <c r="F32" s="68">
        <f t="shared" si="0"/>
        <v>45.774769399206235</v>
      </c>
    </row>
    <row r="33" spans="1:6" ht="30.6" x14ac:dyDescent="0.3">
      <c r="A33" s="6" t="s">
        <v>154</v>
      </c>
      <c r="B33" s="2">
        <v>10</v>
      </c>
      <c r="C33" s="1" t="s">
        <v>155</v>
      </c>
      <c r="D33" s="3">
        <v>730700</v>
      </c>
      <c r="E33" s="4">
        <v>334476.24</v>
      </c>
      <c r="F33" s="68">
        <f t="shared" si="0"/>
        <v>45.774769399206235</v>
      </c>
    </row>
    <row r="34" spans="1:6" x14ac:dyDescent="0.3">
      <c r="A34" s="6" t="s">
        <v>15</v>
      </c>
      <c r="B34" s="2">
        <v>10</v>
      </c>
      <c r="C34" s="1" t="s">
        <v>16</v>
      </c>
      <c r="D34" s="3">
        <f>D35+D37</f>
        <v>1419880</v>
      </c>
      <c r="E34" s="3">
        <f>E35+E37</f>
        <v>149760.68</v>
      </c>
      <c r="F34" s="68">
        <f t="shared" si="0"/>
        <v>10.547418091669718</v>
      </c>
    </row>
    <row r="35" spans="1:6" ht="15" customHeight="1" x14ac:dyDescent="0.3">
      <c r="A35" s="76" t="s">
        <v>257</v>
      </c>
      <c r="B35" s="2">
        <v>10</v>
      </c>
      <c r="C35" s="76" t="s">
        <v>258</v>
      </c>
      <c r="D35" s="3">
        <f>D36</f>
        <v>836730</v>
      </c>
      <c r="E35" s="3">
        <f>E36</f>
        <v>80413.119999999995</v>
      </c>
      <c r="F35" s="68">
        <f t="shared" si="0"/>
        <v>9.610402399818339</v>
      </c>
    </row>
    <row r="36" spans="1:6" ht="35.4" customHeight="1" x14ac:dyDescent="0.3">
      <c r="A36" s="76" t="s">
        <v>158</v>
      </c>
      <c r="B36" s="2">
        <v>10</v>
      </c>
      <c r="C36" s="76" t="s">
        <v>159</v>
      </c>
      <c r="D36" s="3">
        <v>836730</v>
      </c>
      <c r="E36" s="4">
        <v>80413.119999999995</v>
      </c>
      <c r="F36" s="68">
        <f t="shared" si="0"/>
        <v>9.610402399818339</v>
      </c>
    </row>
    <row r="37" spans="1:6" ht="12.6" customHeight="1" x14ac:dyDescent="0.3">
      <c r="A37" s="76" t="s">
        <v>259</v>
      </c>
      <c r="B37" s="2">
        <v>10</v>
      </c>
      <c r="C37" s="76" t="s">
        <v>261</v>
      </c>
      <c r="D37" s="3">
        <f>D38+D39</f>
        <v>583150</v>
      </c>
      <c r="E37" s="3">
        <f>E38+E39</f>
        <v>69347.56</v>
      </c>
      <c r="F37" s="68">
        <f t="shared" si="0"/>
        <v>11.891890594186744</v>
      </c>
    </row>
    <row r="38" spans="1:6" x14ac:dyDescent="0.3">
      <c r="A38" s="76" t="s">
        <v>260</v>
      </c>
      <c r="B38" s="2">
        <v>10</v>
      </c>
      <c r="C38" s="76" t="s">
        <v>262</v>
      </c>
      <c r="D38" s="3">
        <v>440000</v>
      </c>
      <c r="E38" s="4">
        <v>51784</v>
      </c>
      <c r="F38" s="68">
        <f t="shared" si="0"/>
        <v>11.769090909090909</v>
      </c>
    </row>
    <row r="39" spans="1:6" x14ac:dyDescent="0.3">
      <c r="A39" s="76" t="s">
        <v>263</v>
      </c>
      <c r="B39" s="2">
        <v>10</v>
      </c>
      <c r="C39" s="76" t="s">
        <v>264</v>
      </c>
      <c r="D39" s="3">
        <v>143150</v>
      </c>
      <c r="E39" s="4">
        <v>17563.560000000001</v>
      </c>
      <c r="F39" s="68">
        <f t="shared" si="0"/>
        <v>12.269339853300734</v>
      </c>
    </row>
    <row r="40" spans="1:6" x14ac:dyDescent="0.3">
      <c r="A40" s="6" t="s">
        <v>160</v>
      </c>
      <c r="B40" s="2">
        <v>10</v>
      </c>
      <c r="C40" s="1" t="s">
        <v>161</v>
      </c>
      <c r="D40" s="3">
        <f>D41</f>
        <v>0</v>
      </c>
      <c r="E40" s="3">
        <f>E41</f>
        <v>7914.31</v>
      </c>
      <c r="F40" s="68">
        <v>0</v>
      </c>
    </row>
    <row r="41" spans="1:6" ht="30.6" x14ac:dyDescent="0.3">
      <c r="A41" s="76" t="s">
        <v>265</v>
      </c>
      <c r="B41" s="2">
        <v>10</v>
      </c>
      <c r="C41" s="76" t="s">
        <v>267</v>
      </c>
      <c r="D41" s="3">
        <f>D42</f>
        <v>0</v>
      </c>
      <c r="E41" s="3">
        <f>E42</f>
        <v>7914.31</v>
      </c>
      <c r="F41" s="68">
        <v>0</v>
      </c>
    </row>
    <row r="42" spans="1:6" ht="40.799999999999997" x14ac:dyDescent="0.3">
      <c r="A42" s="76" t="s">
        <v>266</v>
      </c>
      <c r="B42" s="2">
        <v>10</v>
      </c>
      <c r="C42" s="76" t="s">
        <v>268</v>
      </c>
      <c r="D42" s="3">
        <v>0</v>
      </c>
      <c r="E42" s="4">
        <v>7914.31</v>
      </c>
      <c r="F42" s="68">
        <v>0</v>
      </c>
    </row>
    <row r="43" spans="1:6" ht="30.6" x14ac:dyDescent="0.3">
      <c r="A43" s="6" t="s">
        <v>17</v>
      </c>
      <c r="B43" s="2">
        <v>10</v>
      </c>
      <c r="C43" s="1" t="s">
        <v>18</v>
      </c>
      <c r="D43" s="3">
        <f>D44+D45+D46</f>
        <v>4793000</v>
      </c>
      <c r="E43" s="3">
        <f>E44+E45+E46</f>
        <v>1110835.4100000001</v>
      </c>
      <c r="F43" s="68">
        <f t="shared" si="0"/>
        <v>23.176203004381392</v>
      </c>
    </row>
    <row r="44" spans="1:6" ht="61.2" x14ac:dyDescent="0.3">
      <c r="A44" s="6" t="s">
        <v>162</v>
      </c>
      <c r="B44" s="2">
        <v>10</v>
      </c>
      <c r="C44" s="1" t="s">
        <v>163</v>
      </c>
      <c r="D44" s="3">
        <v>484000</v>
      </c>
      <c r="E44" s="4">
        <v>113418.3</v>
      </c>
      <c r="F44" s="68">
        <f t="shared" si="0"/>
        <v>23.433533057851243</v>
      </c>
    </row>
    <row r="45" spans="1:6" ht="30.6" x14ac:dyDescent="0.3">
      <c r="A45" s="6" t="s">
        <v>164</v>
      </c>
      <c r="B45" s="2">
        <v>10</v>
      </c>
      <c r="C45" s="1" t="s">
        <v>165</v>
      </c>
      <c r="D45" s="3">
        <v>2800000</v>
      </c>
      <c r="E45" s="4">
        <v>725779.26</v>
      </c>
      <c r="F45" s="68">
        <f t="shared" si="0"/>
        <v>25.920687857142859</v>
      </c>
    </row>
    <row r="46" spans="1:6" ht="61.2" x14ac:dyDescent="0.3">
      <c r="A46" s="6" t="s">
        <v>166</v>
      </c>
      <c r="B46" s="2">
        <v>10</v>
      </c>
      <c r="C46" s="1" t="s">
        <v>167</v>
      </c>
      <c r="D46" s="3">
        <v>1509000</v>
      </c>
      <c r="E46" s="4">
        <v>271637.84999999998</v>
      </c>
      <c r="F46" s="68">
        <f t="shared" si="0"/>
        <v>18.001182902584492</v>
      </c>
    </row>
    <row r="47" spans="1:6" ht="20.399999999999999" x14ac:dyDescent="0.3">
      <c r="A47" s="6" t="s">
        <v>168</v>
      </c>
      <c r="B47" s="2">
        <v>10</v>
      </c>
      <c r="C47" s="1" t="s">
        <v>169</v>
      </c>
      <c r="D47" s="3">
        <f>D48+D49+D50</f>
        <v>2819900</v>
      </c>
      <c r="E47" s="3">
        <f>E48+E49+E50</f>
        <v>2521280.27</v>
      </c>
      <c r="F47" s="68">
        <f t="shared" si="0"/>
        <v>89.410272350083346</v>
      </c>
    </row>
    <row r="48" spans="1:6" ht="22.5" customHeight="1" x14ac:dyDescent="0.3">
      <c r="A48" s="6" t="s">
        <v>203</v>
      </c>
      <c r="B48" s="2">
        <v>10</v>
      </c>
      <c r="C48" s="1" t="s">
        <v>204</v>
      </c>
      <c r="D48" s="3">
        <v>13600</v>
      </c>
      <c r="E48" s="4">
        <v>5356.6</v>
      </c>
      <c r="F48" s="68">
        <f t="shared" si="0"/>
        <v>39.386764705882356</v>
      </c>
    </row>
    <row r="49" spans="1:6" ht="20.399999999999999" x14ac:dyDescent="0.3">
      <c r="A49" s="6" t="s">
        <v>283</v>
      </c>
      <c r="B49" s="2">
        <v>10</v>
      </c>
      <c r="C49" s="1" t="s">
        <v>205</v>
      </c>
      <c r="D49" s="3">
        <v>2806300</v>
      </c>
      <c r="E49" s="4">
        <v>2515923.67</v>
      </c>
      <c r="F49" s="68">
        <f t="shared" si="0"/>
        <v>89.652698214731146</v>
      </c>
    </row>
    <row r="50" spans="1:6" ht="20.399999999999999" x14ac:dyDescent="0.3">
      <c r="A50" s="6" t="s">
        <v>19</v>
      </c>
      <c r="B50" s="2">
        <v>10</v>
      </c>
      <c r="C50" s="1" t="s">
        <v>206</v>
      </c>
      <c r="D50" s="3">
        <v>0</v>
      </c>
      <c r="E50" s="4">
        <v>0</v>
      </c>
      <c r="F50" s="68">
        <v>0</v>
      </c>
    </row>
    <row r="51" spans="1:6" ht="22.95" customHeight="1" x14ac:dyDescent="0.3">
      <c r="A51" s="6" t="s">
        <v>170</v>
      </c>
      <c r="B51" s="2">
        <v>10</v>
      </c>
      <c r="C51" s="1" t="s">
        <v>171</v>
      </c>
      <c r="D51" s="3">
        <f>D52+D53+D54</f>
        <v>778400</v>
      </c>
      <c r="E51" s="3">
        <f>E52+E53+E54</f>
        <v>76219.41</v>
      </c>
      <c r="F51" s="68">
        <f t="shared" si="0"/>
        <v>9.7918049845837611</v>
      </c>
    </row>
    <row r="52" spans="1:6" ht="20.399999999999999" x14ac:dyDescent="0.3">
      <c r="A52" s="6" t="s">
        <v>20</v>
      </c>
      <c r="B52" s="2">
        <v>10</v>
      </c>
      <c r="C52" s="1" t="s">
        <v>21</v>
      </c>
      <c r="D52" s="3">
        <v>0</v>
      </c>
      <c r="E52" s="4">
        <v>0</v>
      </c>
      <c r="F52" s="68">
        <v>0</v>
      </c>
    </row>
    <row r="53" spans="1:6" ht="24.75" customHeight="1" x14ac:dyDescent="0.3">
      <c r="A53" s="6" t="s">
        <v>207</v>
      </c>
      <c r="B53" s="2">
        <v>10</v>
      </c>
      <c r="C53" s="76" t="s">
        <v>208</v>
      </c>
      <c r="D53" s="3">
        <v>282000</v>
      </c>
      <c r="E53" s="4">
        <v>76219.41</v>
      </c>
      <c r="F53" s="68">
        <f t="shared" si="0"/>
        <v>27.028159574468084</v>
      </c>
    </row>
    <row r="54" spans="1:6" ht="24.75" customHeight="1" x14ac:dyDescent="0.3">
      <c r="A54" s="77" t="s">
        <v>226</v>
      </c>
      <c r="B54" s="2">
        <v>10</v>
      </c>
      <c r="C54" s="76" t="s">
        <v>225</v>
      </c>
      <c r="D54" s="3">
        <v>496400</v>
      </c>
      <c r="E54" s="4">
        <v>0</v>
      </c>
      <c r="F54" s="68">
        <f t="shared" si="0"/>
        <v>0</v>
      </c>
    </row>
    <row r="55" spans="1:6" ht="20.399999999999999" x14ac:dyDescent="0.3">
      <c r="A55" s="6" t="s">
        <v>22</v>
      </c>
      <c r="B55" s="2">
        <v>10</v>
      </c>
      <c r="C55" s="1" t="s">
        <v>23</v>
      </c>
      <c r="D55" s="3">
        <f>D56+D57</f>
        <v>0</v>
      </c>
      <c r="E55" s="3">
        <f>E56+E57</f>
        <v>2170.19</v>
      </c>
      <c r="F55" s="68">
        <v>0</v>
      </c>
    </row>
    <row r="56" spans="1:6" ht="72.599999999999994" customHeight="1" x14ac:dyDescent="0.3">
      <c r="A56" s="6" t="s">
        <v>172</v>
      </c>
      <c r="B56" s="2">
        <v>10</v>
      </c>
      <c r="C56" s="1" t="s">
        <v>173</v>
      </c>
      <c r="D56" s="3">
        <v>0</v>
      </c>
      <c r="E56" s="4">
        <v>0</v>
      </c>
      <c r="F56" s="68">
        <v>0</v>
      </c>
    </row>
    <row r="57" spans="1:6" ht="40.799999999999997" x14ac:dyDescent="0.3">
      <c r="A57" s="6" t="s">
        <v>174</v>
      </c>
      <c r="B57" s="2">
        <v>10</v>
      </c>
      <c r="C57" s="1" t="s">
        <v>175</v>
      </c>
      <c r="D57" s="3">
        <v>0</v>
      </c>
      <c r="E57" s="4">
        <v>2170.19</v>
      </c>
      <c r="F57" s="68">
        <v>0</v>
      </c>
    </row>
    <row r="58" spans="1:6" x14ac:dyDescent="0.3">
      <c r="A58" s="6" t="s">
        <v>176</v>
      </c>
      <c r="B58" s="2">
        <v>10</v>
      </c>
      <c r="C58" s="1" t="s">
        <v>177</v>
      </c>
      <c r="D58" s="3">
        <f>D60+D61+D62+D63+D64+D59</f>
        <v>220938.65</v>
      </c>
      <c r="E58" s="3">
        <f>E60+E61+E62+E63+E64+E59</f>
        <v>97185.3</v>
      </c>
      <c r="F58" s="68">
        <f t="shared" si="0"/>
        <v>43.987459867252745</v>
      </c>
    </row>
    <row r="59" spans="1:6" ht="51" x14ac:dyDescent="0.3">
      <c r="A59" s="6" t="s">
        <v>287</v>
      </c>
      <c r="B59" s="2">
        <v>10</v>
      </c>
      <c r="C59" s="1" t="s">
        <v>284</v>
      </c>
      <c r="D59" s="3">
        <v>0</v>
      </c>
      <c r="E59" s="4">
        <v>30</v>
      </c>
      <c r="F59" s="68">
        <v>0</v>
      </c>
    </row>
    <row r="60" spans="1:6" ht="40.799999999999997" x14ac:dyDescent="0.3">
      <c r="A60" s="77" t="s">
        <v>300</v>
      </c>
      <c r="B60" s="2">
        <v>10</v>
      </c>
      <c r="C60" s="76" t="s">
        <v>299</v>
      </c>
      <c r="D60" s="3">
        <v>2000</v>
      </c>
      <c r="E60" s="4">
        <v>0</v>
      </c>
      <c r="F60" s="68">
        <f t="shared" si="0"/>
        <v>0</v>
      </c>
    </row>
    <row r="61" spans="1:6" ht="33.75" customHeight="1" x14ac:dyDescent="0.3">
      <c r="A61" s="6" t="s">
        <v>209</v>
      </c>
      <c r="B61" s="2">
        <v>10</v>
      </c>
      <c r="C61" s="1" t="s">
        <v>210</v>
      </c>
      <c r="D61" s="3">
        <v>0</v>
      </c>
      <c r="E61" s="4">
        <v>0</v>
      </c>
      <c r="F61" s="68">
        <v>0</v>
      </c>
    </row>
    <row r="62" spans="1:6" ht="63" customHeight="1" x14ac:dyDescent="0.3">
      <c r="A62" s="77" t="s">
        <v>301</v>
      </c>
      <c r="B62" s="2">
        <v>10</v>
      </c>
      <c r="C62" s="76" t="s">
        <v>298</v>
      </c>
      <c r="D62" s="3">
        <v>218938.65</v>
      </c>
      <c r="E62" s="4">
        <v>97155.3</v>
      </c>
      <c r="F62" s="68">
        <f t="shared" si="0"/>
        <v>44.375581926717828</v>
      </c>
    </row>
    <row r="63" spans="1:6" ht="34.5" customHeight="1" x14ac:dyDescent="0.3">
      <c r="A63" s="77" t="s">
        <v>302</v>
      </c>
      <c r="B63" s="2">
        <v>10</v>
      </c>
      <c r="C63" s="76" t="s">
        <v>297</v>
      </c>
      <c r="D63" s="3">
        <v>0</v>
      </c>
      <c r="E63" s="4">
        <v>0</v>
      </c>
      <c r="F63" s="68">
        <v>0</v>
      </c>
    </row>
    <row r="64" spans="1:6" ht="63.6" customHeight="1" x14ac:dyDescent="0.3">
      <c r="A64" s="6" t="s">
        <v>269</v>
      </c>
      <c r="B64" s="2">
        <v>10</v>
      </c>
      <c r="C64" s="76" t="s">
        <v>270</v>
      </c>
      <c r="D64" s="3">
        <v>0</v>
      </c>
      <c r="E64" s="3">
        <v>0</v>
      </c>
      <c r="F64" s="68">
        <v>0</v>
      </c>
    </row>
    <row r="65" spans="1:7" x14ac:dyDescent="0.3">
      <c r="A65" s="6" t="s">
        <v>193</v>
      </c>
      <c r="B65" s="2">
        <v>10</v>
      </c>
      <c r="C65" s="1" t="s">
        <v>194</v>
      </c>
      <c r="D65" s="3">
        <f>D66</f>
        <v>0</v>
      </c>
      <c r="E65" s="3">
        <f>E66</f>
        <v>0</v>
      </c>
      <c r="F65" s="68">
        <v>0</v>
      </c>
    </row>
    <row r="66" spans="1:7" ht="20.399999999999999" x14ac:dyDescent="0.3">
      <c r="A66" s="6" t="s">
        <v>195</v>
      </c>
      <c r="B66" s="2">
        <v>10</v>
      </c>
      <c r="C66" s="1" t="s">
        <v>196</v>
      </c>
      <c r="D66" s="3">
        <v>0</v>
      </c>
      <c r="E66" s="4">
        <v>0</v>
      </c>
      <c r="F66" s="68">
        <v>0</v>
      </c>
    </row>
    <row r="67" spans="1:7" s="91" customFormat="1" x14ac:dyDescent="0.3">
      <c r="A67" s="6" t="s">
        <v>24</v>
      </c>
      <c r="B67" s="2">
        <v>10</v>
      </c>
      <c r="C67" s="1" t="s">
        <v>25</v>
      </c>
      <c r="D67" s="3">
        <f>D68+D93+D96+D91</f>
        <v>219393538.93000001</v>
      </c>
      <c r="E67" s="3">
        <f>E68+E93+E96+E91</f>
        <v>47576371.970000006</v>
      </c>
      <c r="F67" s="68">
        <f t="shared" si="0"/>
        <v>21.685402497281284</v>
      </c>
    </row>
    <row r="68" spans="1:7" ht="30.6" x14ac:dyDescent="0.3">
      <c r="A68" s="6" t="s">
        <v>26</v>
      </c>
      <c r="B68" s="2">
        <v>10</v>
      </c>
      <c r="C68" s="1" t="s">
        <v>27</v>
      </c>
      <c r="D68" s="3">
        <f>D69+D73+D81+D87</f>
        <v>219337638.93000001</v>
      </c>
      <c r="E68" s="3">
        <f>E69+E73+E81+E87</f>
        <v>48188697.210000001</v>
      </c>
      <c r="F68" s="68">
        <f t="shared" si="0"/>
        <v>21.970099361459376</v>
      </c>
      <c r="G68" s="75"/>
    </row>
    <row r="69" spans="1:7" ht="20.399999999999999" x14ac:dyDescent="0.3">
      <c r="A69" s="6" t="s">
        <v>180</v>
      </c>
      <c r="B69" s="2">
        <v>10</v>
      </c>
      <c r="C69" s="1" t="s">
        <v>271</v>
      </c>
      <c r="D69" s="3">
        <f>D70+D71+D72</f>
        <v>121546100</v>
      </c>
      <c r="E69" s="3">
        <f>E70+E71+E72</f>
        <v>26044200</v>
      </c>
      <c r="F69" s="68">
        <f t="shared" si="0"/>
        <v>21.427425478892371</v>
      </c>
      <c r="G69" s="75"/>
    </row>
    <row r="70" spans="1:7" ht="20.399999999999999" x14ac:dyDescent="0.3">
      <c r="A70" s="6" t="s">
        <v>178</v>
      </c>
      <c r="B70" s="2">
        <v>10</v>
      </c>
      <c r="C70" s="1" t="s">
        <v>197</v>
      </c>
      <c r="D70" s="3">
        <v>50188000</v>
      </c>
      <c r="E70" s="4">
        <v>23085400</v>
      </c>
      <c r="F70" s="68">
        <f t="shared" si="0"/>
        <v>45.997848091177175</v>
      </c>
    </row>
    <row r="71" spans="1:7" ht="20.399999999999999" x14ac:dyDescent="0.3">
      <c r="A71" s="6" t="s">
        <v>179</v>
      </c>
      <c r="B71" s="2">
        <v>10</v>
      </c>
      <c r="C71" s="1" t="s">
        <v>198</v>
      </c>
      <c r="D71" s="3">
        <v>48066900</v>
      </c>
      <c r="E71" s="4">
        <v>0</v>
      </c>
      <c r="F71" s="68">
        <f t="shared" si="0"/>
        <v>0</v>
      </c>
    </row>
    <row r="72" spans="1:7" s="75" customFormat="1" x14ac:dyDescent="0.3">
      <c r="A72" s="88" t="s">
        <v>241</v>
      </c>
      <c r="B72" s="85">
        <v>10</v>
      </c>
      <c r="C72" s="89" t="s">
        <v>240</v>
      </c>
      <c r="D72" s="87">
        <v>23291200</v>
      </c>
      <c r="E72" s="90">
        <v>2958800</v>
      </c>
      <c r="F72" s="68">
        <f t="shared" si="0"/>
        <v>12.70351033866868</v>
      </c>
    </row>
    <row r="73" spans="1:7" ht="20.399999999999999" x14ac:dyDescent="0.3">
      <c r="A73" s="6" t="s">
        <v>181</v>
      </c>
      <c r="B73" s="2">
        <v>10</v>
      </c>
      <c r="C73" s="1" t="s">
        <v>234</v>
      </c>
      <c r="D73" s="3">
        <f>D74+D75+D76+D77+D79+D80+D78</f>
        <v>12937377.380000001</v>
      </c>
      <c r="E73" s="3">
        <f>E74+E75+E76+E77+E79+E80+E78</f>
        <v>1440000</v>
      </c>
      <c r="F73" s="68">
        <f t="shared" si="0"/>
        <v>11.130540276471397</v>
      </c>
    </row>
    <row r="74" spans="1:7" ht="61.2" x14ac:dyDescent="0.3">
      <c r="A74" s="1" t="s">
        <v>273</v>
      </c>
      <c r="B74" s="2">
        <v>10</v>
      </c>
      <c r="C74" s="1" t="s">
        <v>274</v>
      </c>
      <c r="D74" s="3">
        <v>0</v>
      </c>
      <c r="E74" s="4">
        <v>0</v>
      </c>
      <c r="F74" s="68">
        <v>0</v>
      </c>
    </row>
    <row r="75" spans="1:7" ht="51" x14ac:dyDescent="0.3">
      <c r="A75" s="1" t="s">
        <v>275</v>
      </c>
      <c r="B75" s="2">
        <v>10</v>
      </c>
      <c r="C75" s="1" t="s">
        <v>276</v>
      </c>
      <c r="D75" s="3">
        <v>3030500</v>
      </c>
      <c r="E75" s="4">
        <v>940000</v>
      </c>
      <c r="F75" s="68">
        <f t="shared" ref="F75:F92" si="1">E75/D75*100</f>
        <v>31.017983831050984</v>
      </c>
    </row>
    <row r="76" spans="1:7" ht="40.799999999999997" x14ac:dyDescent="0.3">
      <c r="A76" s="6" t="s">
        <v>272</v>
      </c>
      <c r="B76" s="2">
        <v>10</v>
      </c>
      <c r="C76" s="1" t="s">
        <v>235</v>
      </c>
      <c r="D76" s="3">
        <v>0</v>
      </c>
      <c r="E76" s="4">
        <v>0</v>
      </c>
      <c r="F76" s="68">
        <v>0</v>
      </c>
    </row>
    <row r="77" spans="1:7" ht="30.6" x14ac:dyDescent="0.3">
      <c r="A77" s="1" t="s">
        <v>277</v>
      </c>
      <c r="B77" s="2">
        <v>10</v>
      </c>
      <c r="C77" s="1" t="s">
        <v>211</v>
      </c>
      <c r="D77" s="3">
        <v>587686.49</v>
      </c>
      <c r="E77" s="4">
        <v>0</v>
      </c>
      <c r="F77" s="68">
        <f t="shared" si="1"/>
        <v>0</v>
      </c>
    </row>
    <row r="78" spans="1:7" ht="24.6" customHeight="1" x14ac:dyDescent="0.3">
      <c r="A78" s="1" t="s">
        <v>288</v>
      </c>
      <c r="B78" s="2">
        <v>10</v>
      </c>
      <c r="C78" s="1" t="s">
        <v>285</v>
      </c>
      <c r="D78" s="3">
        <v>11100</v>
      </c>
      <c r="E78" s="4">
        <v>0</v>
      </c>
      <c r="F78" s="68">
        <f t="shared" si="1"/>
        <v>0</v>
      </c>
    </row>
    <row r="79" spans="1:7" ht="34.799999999999997" customHeight="1" x14ac:dyDescent="0.3">
      <c r="A79" s="1" t="s">
        <v>278</v>
      </c>
      <c r="B79" s="2">
        <v>10</v>
      </c>
      <c r="C79" s="1" t="s">
        <v>212</v>
      </c>
      <c r="D79" s="3">
        <v>2261190.89</v>
      </c>
      <c r="E79" s="4">
        <v>0</v>
      </c>
      <c r="F79" s="68">
        <f t="shared" si="1"/>
        <v>0</v>
      </c>
    </row>
    <row r="80" spans="1:7" x14ac:dyDescent="0.3">
      <c r="A80" s="6" t="s">
        <v>182</v>
      </c>
      <c r="B80" s="2">
        <v>10</v>
      </c>
      <c r="C80" s="76" t="s">
        <v>230</v>
      </c>
      <c r="D80" s="3">
        <v>7046900</v>
      </c>
      <c r="E80" s="4">
        <v>500000</v>
      </c>
      <c r="F80" s="68">
        <f t="shared" si="1"/>
        <v>7.0953185088478614</v>
      </c>
    </row>
    <row r="81" spans="1:6" ht="20.399999999999999" x14ac:dyDescent="0.3">
      <c r="A81" s="6" t="s">
        <v>183</v>
      </c>
      <c r="B81" s="2">
        <v>10</v>
      </c>
      <c r="C81" s="76" t="s">
        <v>227</v>
      </c>
      <c r="D81" s="3">
        <f>D82+D83+D84+D85+D86</f>
        <v>80139600</v>
      </c>
      <c r="E81" s="3">
        <f>E82+E83+E84+E85+E86</f>
        <v>18553855.210000001</v>
      </c>
      <c r="F81" s="68">
        <f t="shared" si="1"/>
        <v>23.151918913995079</v>
      </c>
    </row>
    <row r="82" spans="1:6" ht="30.6" x14ac:dyDescent="0.3">
      <c r="A82" s="6" t="s">
        <v>185</v>
      </c>
      <c r="B82" s="2">
        <v>10</v>
      </c>
      <c r="C82" s="76" t="s">
        <v>228</v>
      </c>
      <c r="D82" s="3">
        <v>79057300</v>
      </c>
      <c r="E82" s="4">
        <v>18362003.050000001</v>
      </c>
      <c r="F82" s="68">
        <f t="shared" si="1"/>
        <v>23.22619549364828</v>
      </c>
    </row>
    <row r="83" spans="1:6" ht="61.2" x14ac:dyDescent="0.3">
      <c r="A83" s="6" t="s">
        <v>186</v>
      </c>
      <c r="B83" s="2">
        <v>10</v>
      </c>
      <c r="C83" s="76" t="s">
        <v>229</v>
      </c>
      <c r="D83" s="3">
        <v>447700</v>
      </c>
      <c r="E83" s="4">
        <v>70000</v>
      </c>
      <c r="F83" s="68">
        <f t="shared" si="1"/>
        <v>15.635470180924727</v>
      </c>
    </row>
    <row r="84" spans="1:6" ht="30.6" x14ac:dyDescent="0.3">
      <c r="A84" s="6" t="s">
        <v>184</v>
      </c>
      <c r="B84" s="2">
        <v>10</v>
      </c>
      <c r="C84" s="1" t="s">
        <v>199</v>
      </c>
      <c r="D84" s="3">
        <v>624200</v>
      </c>
      <c r="E84" s="4">
        <v>121852.16</v>
      </c>
      <c r="F84" s="68">
        <f t="shared" si="1"/>
        <v>19.521332906119834</v>
      </c>
    </row>
    <row r="85" spans="1:6" ht="51" x14ac:dyDescent="0.3">
      <c r="A85" s="6" t="s">
        <v>213</v>
      </c>
      <c r="B85" s="2">
        <v>10</v>
      </c>
      <c r="C85" s="1" t="s">
        <v>214</v>
      </c>
      <c r="D85" s="3">
        <v>10400</v>
      </c>
      <c r="E85" s="4">
        <v>0</v>
      </c>
      <c r="F85" s="68">
        <f t="shared" si="1"/>
        <v>0</v>
      </c>
    </row>
    <row r="86" spans="1:6" x14ac:dyDescent="0.3">
      <c r="A86" s="6" t="s">
        <v>187</v>
      </c>
      <c r="B86" s="2">
        <v>10</v>
      </c>
      <c r="C86" s="76" t="s">
        <v>231</v>
      </c>
      <c r="D86" s="3">
        <v>0</v>
      </c>
      <c r="E86" s="4">
        <v>0</v>
      </c>
      <c r="F86" s="68">
        <v>0</v>
      </c>
    </row>
    <row r="87" spans="1:6" x14ac:dyDescent="0.3">
      <c r="A87" s="6" t="s">
        <v>188</v>
      </c>
      <c r="B87" s="2">
        <v>10</v>
      </c>
      <c r="C87" s="76" t="s">
        <v>232</v>
      </c>
      <c r="D87" s="3">
        <f>D88+D90+D89</f>
        <v>4714561.55</v>
      </c>
      <c r="E87" s="3">
        <f>E88+E90+E89</f>
        <v>2150642</v>
      </c>
      <c r="F87" s="68">
        <f t="shared" si="1"/>
        <v>45.617009708994047</v>
      </c>
    </row>
    <row r="88" spans="1:6" ht="51" x14ac:dyDescent="0.3">
      <c r="A88" s="1" t="s">
        <v>280</v>
      </c>
      <c r="B88" s="2">
        <v>10</v>
      </c>
      <c r="C88" s="1" t="s">
        <v>279</v>
      </c>
      <c r="D88" s="3">
        <v>2812300</v>
      </c>
      <c r="E88" s="4">
        <v>703077</v>
      </c>
      <c r="F88" s="68">
        <f t="shared" si="1"/>
        <v>25.000071116168261</v>
      </c>
    </row>
    <row r="89" spans="1:6" ht="71.400000000000006" x14ac:dyDescent="0.3">
      <c r="A89" s="76" t="s">
        <v>304</v>
      </c>
      <c r="B89" s="2">
        <v>10</v>
      </c>
      <c r="C89" s="76" t="s">
        <v>303</v>
      </c>
      <c r="D89" s="3">
        <v>381844</v>
      </c>
      <c r="E89" s="4">
        <v>95790</v>
      </c>
      <c r="F89" s="68">
        <f t="shared" si="1"/>
        <v>25.086160840552687</v>
      </c>
    </row>
    <row r="90" spans="1:6" ht="20.399999999999999" x14ac:dyDescent="0.3">
      <c r="A90" s="1" t="s">
        <v>289</v>
      </c>
      <c r="B90" s="2">
        <v>10</v>
      </c>
      <c r="C90" s="1" t="s">
        <v>286</v>
      </c>
      <c r="D90" s="3">
        <v>1520417.55</v>
      </c>
      <c r="E90" s="4">
        <v>1351775</v>
      </c>
      <c r="F90" s="68">
        <f t="shared" si="1"/>
        <v>88.908142371810953</v>
      </c>
    </row>
    <row r="91" spans="1:6" s="91" customFormat="1" x14ac:dyDescent="0.3">
      <c r="A91" s="6" t="s">
        <v>236</v>
      </c>
      <c r="B91" s="2">
        <v>10</v>
      </c>
      <c r="C91" s="1" t="s">
        <v>238</v>
      </c>
      <c r="D91" s="3">
        <f>D92</f>
        <v>55900</v>
      </c>
      <c r="E91" s="3">
        <f>E92</f>
        <v>0</v>
      </c>
      <c r="F91" s="68">
        <f t="shared" si="1"/>
        <v>0</v>
      </c>
    </row>
    <row r="92" spans="1:6" ht="20.399999999999999" x14ac:dyDescent="0.3">
      <c r="A92" s="6" t="s">
        <v>237</v>
      </c>
      <c r="B92" s="2">
        <v>10</v>
      </c>
      <c r="C92" s="1" t="s">
        <v>239</v>
      </c>
      <c r="D92" s="3">
        <v>55900</v>
      </c>
      <c r="E92" s="4">
        <v>0</v>
      </c>
      <c r="F92" s="68">
        <f t="shared" si="1"/>
        <v>0</v>
      </c>
    </row>
    <row r="93" spans="1:6" ht="71.400000000000006" x14ac:dyDescent="0.3">
      <c r="A93" s="6" t="s">
        <v>189</v>
      </c>
      <c r="B93" s="2">
        <v>10</v>
      </c>
      <c r="C93" s="1" t="s">
        <v>190</v>
      </c>
      <c r="D93" s="3">
        <f>D94+D95</f>
        <v>0</v>
      </c>
      <c r="E93" s="3">
        <f>E94+E95</f>
        <v>993228.92</v>
      </c>
      <c r="F93" s="68">
        <v>0</v>
      </c>
    </row>
    <row r="94" spans="1:6" ht="30.6" x14ac:dyDescent="0.3">
      <c r="A94" s="6" t="s">
        <v>28</v>
      </c>
      <c r="B94" s="2">
        <v>10</v>
      </c>
      <c r="C94" s="76" t="s">
        <v>252</v>
      </c>
      <c r="D94" s="3">
        <v>0</v>
      </c>
      <c r="E94" s="4">
        <v>990076.39</v>
      </c>
      <c r="F94" s="68">
        <v>0</v>
      </c>
    </row>
    <row r="95" spans="1:6" ht="30.6" x14ac:dyDescent="0.3">
      <c r="A95" s="77" t="s">
        <v>254</v>
      </c>
      <c r="B95" s="2">
        <v>10</v>
      </c>
      <c r="C95" s="76" t="s">
        <v>253</v>
      </c>
      <c r="D95" s="3">
        <v>0</v>
      </c>
      <c r="E95" s="4">
        <v>3152.53</v>
      </c>
      <c r="F95" s="68">
        <v>0</v>
      </c>
    </row>
    <row r="96" spans="1:6" ht="40.799999999999997" x14ac:dyDescent="0.3">
      <c r="A96" s="6" t="s">
        <v>191</v>
      </c>
      <c r="B96" s="2">
        <v>10</v>
      </c>
      <c r="C96" s="1" t="s">
        <v>192</v>
      </c>
      <c r="D96" s="3">
        <f>D97</f>
        <v>0</v>
      </c>
      <c r="E96" s="3">
        <f>E97</f>
        <v>-1605554.16</v>
      </c>
      <c r="F96" s="68">
        <v>0</v>
      </c>
    </row>
    <row r="97" spans="1:6" ht="41.4" customHeight="1" x14ac:dyDescent="0.3">
      <c r="A97" s="77" t="s">
        <v>256</v>
      </c>
      <c r="B97" s="2">
        <v>10</v>
      </c>
      <c r="C97" s="76" t="s">
        <v>255</v>
      </c>
      <c r="D97" s="3">
        <v>0</v>
      </c>
      <c r="E97" s="4">
        <v>-1605554.16</v>
      </c>
      <c r="F97" s="68">
        <v>0</v>
      </c>
    </row>
    <row r="98" spans="1:6" ht="20.25" customHeight="1" x14ac:dyDescent="0.3">
      <c r="A98" s="94" t="s">
        <v>33</v>
      </c>
      <c r="B98" s="95"/>
      <c r="C98" s="95"/>
      <c r="D98" s="95"/>
      <c r="E98" s="30"/>
      <c r="F98" s="11"/>
    </row>
    <row r="99" spans="1:6" ht="30.6" x14ac:dyDescent="0.3">
      <c r="A99" s="25" t="s">
        <v>0</v>
      </c>
      <c r="B99" s="25" t="s">
        <v>1</v>
      </c>
      <c r="C99" s="25" t="s">
        <v>118</v>
      </c>
      <c r="D99" s="28" t="s">
        <v>306</v>
      </c>
      <c r="E99" s="28" t="s">
        <v>34</v>
      </c>
      <c r="F99" s="29" t="s">
        <v>29</v>
      </c>
    </row>
    <row r="100" spans="1:6" x14ac:dyDescent="0.3">
      <c r="A100" s="31" t="s">
        <v>115</v>
      </c>
      <c r="B100" s="31" t="s">
        <v>116</v>
      </c>
      <c r="C100" s="31" t="s">
        <v>117</v>
      </c>
      <c r="D100" s="31">
        <v>4</v>
      </c>
      <c r="E100" s="37">
        <v>5</v>
      </c>
      <c r="F100" s="38">
        <v>6</v>
      </c>
    </row>
    <row r="101" spans="1:6" x14ac:dyDescent="0.3">
      <c r="A101" s="22" t="s">
        <v>35</v>
      </c>
      <c r="B101" s="23" t="s">
        <v>32</v>
      </c>
      <c r="C101" s="23" t="s">
        <v>36</v>
      </c>
      <c r="D101" s="24">
        <f>D102+D111+D113+D116+D120+D127+D133+D135+D137+D141+D125</f>
        <v>249239257.58000004</v>
      </c>
      <c r="E101" s="24">
        <f>E102+E111+E113+E116+E120+E127+E133+E135+E137+E141+E125</f>
        <v>55113649.069999993</v>
      </c>
      <c r="F101" s="21">
        <f>E101/D101*100</f>
        <v>22.112748049857185</v>
      </c>
    </row>
    <row r="102" spans="1:6" x14ac:dyDescent="0.3">
      <c r="A102" s="22" t="s">
        <v>37</v>
      </c>
      <c r="B102" s="23" t="s">
        <v>32</v>
      </c>
      <c r="C102" s="23" t="s">
        <v>38</v>
      </c>
      <c r="D102" s="24">
        <f>D103+D104+D105+D106+D108+D109+D110+D107</f>
        <v>34238646.649999999</v>
      </c>
      <c r="E102" s="24">
        <f>E103+E104+E105+E106+E108+E109+E110+E107</f>
        <v>7083754.8900000006</v>
      </c>
      <c r="F102" s="21">
        <f t="shared" ref="F102:F142" si="2">E102/D102*100</f>
        <v>20.689354232989231</v>
      </c>
    </row>
    <row r="103" spans="1:6" ht="31.8" x14ac:dyDescent="0.3">
      <c r="A103" s="12" t="s">
        <v>39</v>
      </c>
      <c r="B103" s="13" t="s">
        <v>32</v>
      </c>
      <c r="C103" s="13" t="s">
        <v>40</v>
      </c>
      <c r="D103" s="14">
        <v>1918053</v>
      </c>
      <c r="E103" s="15">
        <v>468343.41</v>
      </c>
      <c r="F103" s="21">
        <f t="shared" si="2"/>
        <v>24.417646957617958</v>
      </c>
    </row>
    <row r="104" spans="1:6" ht="42" x14ac:dyDescent="0.3">
      <c r="A104" s="12" t="s">
        <v>41</v>
      </c>
      <c r="B104" s="13" t="s">
        <v>32</v>
      </c>
      <c r="C104" s="13" t="s">
        <v>42</v>
      </c>
      <c r="D104" s="14">
        <v>2543520</v>
      </c>
      <c r="E104" s="15">
        <v>611928.59</v>
      </c>
      <c r="F104" s="21">
        <f t="shared" si="2"/>
        <v>24.058336085424923</v>
      </c>
    </row>
    <row r="105" spans="1:6" ht="42" x14ac:dyDescent="0.3">
      <c r="A105" s="12" t="s">
        <v>44</v>
      </c>
      <c r="B105" s="13" t="s">
        <v>32</v>
      </c>
      <c r="C105" s="13" t="s">
        <v>45</v>
      </c>
      <c r="D105" s="14">
        <v>20610279</v>
      </c>
      <c r="E105" s="15">
        <v>4614818.9000000004</v>
      </c>
      <c r="F105" s="21">
        <f t="shared" si="2"/>
        <v>22.390860890335354</v>
      </c>
    </row>
    <row r="106" spans="1:6" x14ac:dyDescent="0.3">
      <c r="A106" s="12" t="s">
        <v>46</v>
      </c>
      <c r="B106" s="13" t="s">
        <v>32</v>
      </c>
      <c r="C106" s="13" t="s">
        <v>47</v>
      </c>
      <c r="D106" s="14">
        <v>10400</v>
      </c>
      <c r="E106" s="70">
        <v>0</v>
      </c>
      <c r="F106" s="21">
        <f t="shared" si="2"/>
        <v>0</v>
      </c>
    </row>
    <row r="107" spans="1:6" s="91" customFormat="1" ht="33" customHeight="1" x14ac:dyDescent="0.3">
      <c r="A107" s="76" t="s">
        <v>294</v>
      </c>
      <c r="B107" s="13" t="s">
        <v>32</v>
      </c>
      <c r="C107" s="13" t="s">
        <v>293</v>
      </c>
      <c r="D107" s="14">
        <v>2397205</v>
      </c>
      <c r="E107" s="70">
        <v>667532.42000000004</v>
      </c>
      <c r="F107" s="21">
        <f t="shared" si="2"/>
        <v>27.846280147087967</v>
      </c>
    </row>
    <row r="108" spans="1:6" ht="14.4" customHeight="1" x14ac:dyDescent="0.3">
      <c r="A108" s="76" t="s">
        <v>292</v>
      </c>
      <c r="B108" s="13" t="s">
        <v>32</v>
      </c>
      <c r="C108" s="13" t="s">
        <v>215</v>
      </c>
      <c r="D108" s="14">
        <v>0</v>
      </c>
      <c r="E108" s="70">
        <v>0</v>
      </c>
      <c r="F108" s="21">
        <v>0</v>
      </c>
    </row>
    <row r="109" spans="1:6" x14ac:dyDescent="0.3">
      <c r="A109" s="12" t="s">
        <v>200</v>
      </c>
      <c r="B109" s="13">
        <v>200</v>
      </c>
      <c r="C109" s="13" t="s">
        <v>201</v>
      </c>
      <c r="D109" s="14">
        <v>400000</v>
      </c>
      <c r="E109" s="70">
        <v>0</v>
      </c>
      <c r="F109" s="21">
        <f t="shared" si="2"/>
        <v>0</v>
      </c>
    </row>
    <row r="110" spans="1:6" x14ac:dyDescent="0.3">
      <c r="A110" s="12" t="s">
        <v>48</v>
      </c>
      <c r="B110" s="13" t="s">
        <v>32</v>
      </c>
      <c r="C110" s="13" t="s">
        <v>49</v>
      </c>
      <c r="D110" s="14">
        <v>6359189.6500000004</v>
      </c>
      <c r="E110" s="15">
        <v>721131.57</v>
      </c>
      <c r="F110" s="21">
        <f t="shared" si="2"/>
        <v>11.339991566378272</v>
      </c>
    </row>
    <row r="111" spans="1:6" x14ac:dyDescent="0.3">
      <c r="A111" s="22" t="s">
        <v>50</v>
      </c>
      <c r="B111" s="23" t="s">
        <v>32</v>
      </c>
      <c r="C111" s="23" t="s">
        <v>51</v>
      </c>
      <c r="D111" s="24">
        <f>D112</f>
        <v>624200</v>
      </c>
      <c r="E111" s="24">
        <f>E112</f>
        <v>121852.16</v>
      </c>
      <c r="F111" s="21">
        <f t="shared" si="2"/>
        <v>19.521332906119834</v>
      </c>
    </row>
    <row r="112" spans="1:6" x14ac:dyDescent="0.3">
      <c r="A112" s="12" t="s">
        <v>52</v>
      </c>
      <c r="B112" s="13" t="s">
        <v>32</v>
      </c>
      <c r="C112" s="13" t="s">
        <v>53</v>
      </c>
      <c r="D112" s="14">
        <v>624200</v>
      </c>
      <c r="E112" s="15">
        <v>121852.16</v>
      </c>
      <c r="F112" s="21">
        <f t="shared" si="2"/>
        <v>19.521332906119834</v>
      </c>
    </row>
    <row r="113" spans="1:6" ht="21.6" x14ac:dyDescent="0.3">
      <c r="A113" s="22" t="s">
        <v>54</v>
      </c>
      <c r="B113" s="23" t="s">
        <v>32</v>
      </c>
      <c r="C113" s="23" t="s">
        <v>55</v>
      </c>
      <c r="D113" s="24">
        <f>D115+D114</f>
        <v>7564903</v>
      </c>
      <c r="E113" s="24">
        <f>E115+E114</f>
        <v>1724992.2</v>
      </c>
      <c r="F113" s="21">
        <f t="shared" si="2"/>
        <v>22.802568651574251</v>
      </c>
    </row>
    <row r="114" spans="1:6" ht="31.8" x14ac:dyDescent="0.3">
      <c r="A114" s="12" t="s">
        <v>282</v>
      </c>
      <c r="B114" s="13">
        <v>200</v>
      </c>
      <c r="C114" s="13" t="s">
        <v>281</v>
      </c>
      <c r="D114" s="14">
        <v>7539903</v>
      </c>
      <c r="E114" s="15">
        <v>1724992.2</v>
      </c>
      <c r="F114" s="21">
        <f t="shared" si="2"/>
        <v>22.878174957953703</v>
      </c>
    </row>
    <row r="115" spans="1:6" ht="21.6" x14ac:dyDescent="0.3">
      <c r="A115" s="12" t="s">
        <v>56</v>
      </c>
      <c r="B115" s="13" t="s">
        <v>32</v>
      </c>
      <c r="C115" s="13" t="s">
        <v>57</v>
      </c>
      <c r="D115" s="14">
        <v>25000</v>
      </c>
      <c r="E115" s="15">
        <v>0</v>
      </c>
      <c r="F115" s="21">
        <f t="shared" si="2"/>
        <v>0</v>
      </c>
    </row>
    <row r="116" spans="1:6" x14ac:dyDescent="0.3">
      <c r="A116" s="22" t="s">
        <v>58</v>
      </c>
      <c r="B116" s="23" t="s">
        <v>32</v>
      </c>
      <c r="C116" s="23" t="s">
        <v>59</v>
      </c>
      <c r="D116" s="24">
        <f>D118+D119+D117</f>
        <v>5430700</v>
      </c>
      <c r="E116" s="24">
        <f>E118+E119+E117</f>
        <v>315897.37</v>
      </c>
      <c r="F116" s="21">
        <f t="shared" si="2"/>
        <v>5.8168812491943944</v>
      </c>
    </row>
    <row r="117" spans="1:6" x14ac:dyDescent="0.3">
      <c r="A117" s="78" t="s">
        <v>243</v>
      </c>
      <c r="B117" s="13" t="s">
        <v>32</v>
      </c>
      <c r="C117" s="13" t="s">
        <v>242</v>
      </c>
      <c r="D117" s="14">
        <v>20000</v>
      </c>
      <c r="E117" s="15">
        <v>0</v>
      </c>
      <c r="F117" s="21">
        <f t="shared" si="2"/>
        <v>0</v>
      </c>
    </row>
    <row r="118" spans="1:6" x14ac:dyDescent="0.3">
      <c r="A118" s="12" t="s">
        <v>60</v>
      </c>
      <c r="B118" s="13" t="s">
        <v>32</v>
      </c>
      <c r="C118" s="13" t="s">
        <v>61</v>
      </c>
      <c r="D118" s="14">
        <v>4277000</v>
      </c>
      <c r="E118" s="15">
        <v>315897.37</v>
      </c>
      <c r="F118" s="21">
        <f t="shared" si="2"/>
        <v>7.385956745382277</v>
      </c>
    </row>
    <row r="119" spans="1:6" x14ac:dyDescent="0.3">
      <c r="A119" s="12" t="s">
        <v>62</v>
      </c>
      <c r="B119" s="13" t="s">
        <v>32</v>
      </c>
      <c r="C119" s="13" t="s">
        <v>63</v>
      </c>
      <c r="D119" s="14">
        <v>1133700</v>
      </c>
      <c r="E119" s="70">
        <v>0</v>
      </c>
      <c r="F119" s="21">
        <f t="shared" si="2"/>
        <v>0</v>
      </c>
    </row>
    <row r="120" spans="1:6" x14ac:dyDescent="0.3">
      <c r="A120" s="22" t="s">
        <v>64</v>
      </c>
      <c r="B120" s="23" t="s">
        <v>32</v>
      </c>
      <c r="C120" s="23" t="s">
        <v>65</v>
      </c>
      <c r="D120" s="24">
        <f>D121+D122+D123+D124</f>
        <v>23775589.780000001</v>
      </c>
      <c r="E120" s="24">
        <f>E121+E122+E123+E124</f>
        <v>5110892.12</v>
      </c>
      <c r="F120" s="21">
        <f t="shared" si="2"/>
        <v>21.496384179286594</v>
      </c>
    </row>
    <row r="121" spans="1:6" x14ac:dyDescent="0.3">
      <c r="A121" s="12" t="s">
        <v>66</v>
      </c>
      <c r="B121" s="13" t="s">
        <v>32</v>
      </c>
      <c r="C121" s="13" t="s">
        <v>67</v>
      </c>
      <c r="D121" s="14">
        <v>925000</v>
      </c>
      <c r="E121" s="15">
        <v>304051.06</v>
      </c>
      <c r="F121" s="21">
        <f t="shared" si="2"/>
        <v>32.870384864864867</v>
      </c>
    </row>
    <row r="122" spans="1:6" x14ac:dyDescent="0.3">
      <c r="A122" s="12" t="s">
        <v>68</v>
      </c>
      <c r="B122" s="13" t="s">
        <v>32</v>
      </c>
      <c r="C122" s="13" t="s">
        <v>69</v>
      </c>
      <c r="D122" s="14">
        <v>4635800</v>
      </c>
      <c r="E122" s="15">
        <v>964246</v>
      </c>
      <c r="F122" s="21">
        <f t="shared" si="2"/>
        <v>20.799991371500067</v>
      </c>
    </row>
    <row r="123" spans="1:6" x14ac:dyDescent="0.3">
      <c r="A123" s="12" t="s">
        <v>70</v>
      </c>
      <c r="B123" s="13" t="s">
        <v>32</v>
      </c>
      <c r="C123" s="13" t="s">
        <v>71</v>
      </c>
      <c r="D123" s="14">
        <v>5456023.7800000003</v>
      </c>
      <c r="E123" s="15">
        <v>514419.86</v>
      </c>
      <c r="F123" s="21">
        <f t="shared" si="2"/>
        <v>9.4284754015496599</v>
      </c>
    </row>
    <row r="124" spans="1:6" ht="21.6" x14ac:dyDescent="0.3">
      <c r="A124" s="12" t="s">
        <v>72</v>
      </c>
      <c r="B124" s="13" t="s">
        <v>32</v>
      </c>
      <c r="C124" s="13" t="s">
        <v>73</v>
      </c>
      <c r="D124" s="14">
        <v>12758766</v>
      </c>
      <c r="E124" s="15">
        <v>3328175.2</v>
      </c>
      <c r="F124" s="21">
        <f t="shared" si="2"/>
        <v>26.085400421953032</v>
      </c>
    </row>
    <row r="125" spans="1:6" s="91" customFormat="1" x14ac:dyDescent="0.3">
      <c r="A125" s="22" t="s">
        <v>296</v>
      </c>
      <c r="B125" s="23" t="s">
        <v>32</v>
      </c>
      <c r="C125" s="23" t="s">
        <v>295</v>
      </c>
      <c r="D125" s="24">
        <f>D126</f>
        <v>2819900</v>
      </c>
      <c r="E125" s="24">
        <f>E126</f>
        <v>0</v>
      </c>
      <c r="F125" s="21">
        <f t="shared" si="2"/>
        <v>0</v>
      </c>
    </row>
    <row r="126" spans="1:6" s="91" customFormat="1" ht="21.6" x14ac:dyDescent="0.3">
      <c r="A126" s="12" t="s">
        <v>309</v>
      </c>
      <c r="B126" s="13" t="s">
        <v>32</v>
      </c>
      <c r="C126" s="13" t="s">
        <v>308</v>
      </c>
      <c r="D126" s="14">
        <v>2819900</v>
      </c>
      <c r="E126" s="15">
        <v>0</v>
      </c>
      <c r="F126" s="21">
        <f t="shared" si="2"/>
        <v>0</v>
      </c>
    </row>
    <row r="127" spans="1:6" x14ac:dyDescent="0.3">
      <c r="A127" s="22" t="s">
        <v>74</v>
      </c>
      <c r="B127" s="23" t="s">
        <v>32</v>
      </c>
      <c r="C127" s="23" t="s">
        <v>75</v>
      </c>
      <c r="D127" s="24">
        <f>D128+D129+D131+D132+D130</f>
        <v>134583393.11000001</v>
      </c>
      <c r="E127" s="24">
        <f>E128+E129+E131+E132+E130</f>
        <v>31782622.959999997</v>
      </c>
      <c r="F127" s="21">
        <f t="shared" si="2"/>
        <v>23.61556075051762</v>
      </c>
    </row>
    <row r="128" spans="1:6" x14ac:dyDescent="0.3">
      <c r="A128" s="12" t="s">
        <v>76</v>
      </c>
      <c r="B128" s="13" t="s">
        <v>32</v>
      </c>
      <c r="C128" s="13" t="s">
        <v>77</v>
      </c>
      <c r="D128" s="14">
        <v>41939224</v>
      </c>
      <c r="E128" s="15">
        <v>10314768</v>
      </c>
      <c r="F128" s="21">
        <f t="shared" si="2"/>
        <v>24.594560929405848</v>
      </c>
    </row>
    <row r="129" spans="1:6" x14ac:dyDescent="0.3">
      <c r="A129" s="12" t="s">
        <v>78</v>
      </c>
      <c r="B129" s="13" t="s">
        <v>32</v>
      </c>
      <c r="C129" s="13" t="s">
        <v>79</v>
      </c>
      <c r="D129" s="14">
        <v>69450111.010000005</v>
      </c>
      <c r="E129" s="15">
        <v>16758072.939999999</v>
      </c>
      <c r="F129" s="21">
        <f t="shared" si="2"/>
        <v>24.129656088795929</v>
      </c>
    </row>
    <row r="130" spans="1:6" x14ac:dyDescent="0.3">
      <c r="A130" s="12" t="s">
        <v>224</v>
      </c>
      <c r="B130" s="13">
        <v>200</v>
      </c>
      <c r="C130" s="13" t="s">
        <v>223</v>
      </c>
      <c r="D130" s="14">
        <v>15072132</v>
      </c>
      <c r="E130" s="15">
        <v>3518687</v>
      </c>
      <c r="F130" s="21">
        <f t="shared" si="2"/>
        <v>23.34564877749213</v>
      </c>
    </row>
    <row r="131" spans="1:6" x14ac:dyDescent="0.3">
      <c r="A131" s="12" t="s">
        <v>80</v>
      </c>
      <c r="B131" s="13" t="s">
        <v>32</v>
      </c>
      <c r="C131" s="13" t="s">
        <v>81</v>
      </c>
      <c r="D131" s="14">
        <v>4949786</v>
      </c>
      <c r="E131" s="15">
        <v>979750</v>
      </c>
      <c r="F131" s="21">
        <f t="shared" si="2"/>
        <v>19.793785024241455</v>
      </c>
    </row>
    <row r="132" spans="1:6" x14ac:dyDescent="0.3">
      <c r="A132" s="12" t="s">
        <v>82</v>
      </c>
      <c r="B132" s="13" t="s">
        <v>32</v>
      </c>
      <c r="C132" s="13" t="s">
        <v>83</v>
      </c>
      <c r="D132" s="14">
        <v>3172140.1</v>
      </c>
      <c r="E132" s="15">
        <v>211345.02</v>
      </c>
      <c r="F132" s="21">
        <f t="shared" si="2"/>
        <v>6.6625373828854526</v>
      </c>
    </row>
    <row r="133" spans="1:6" x14ac:dyDescent="0.3">
      <c r="A133" s="22" t="s">
        <v>84</v>
      </c>
      <c r="B133" s="23" t="s">
        <v>32</v>
      </c>
      <c r="C133" s="23" t="s">
        <v>85</v>
      </c>
      <c r="D133" s="24">
        <f>D134</f>
        <v>11423895</v>
      </c>
      <c r="E133" s="24">
        <f>E134</f>
        <v>2644991</v>
      </c>
      <c r="F133" s="21">
        <f t="shared" si="2"/>
        <v>23.153145227612821</v>
      </c>
    </row>
    <row r="134" spans="1:6" x14ac:dyDescent="0.3">
      <c r="A134" s="12" t="s">
        <v>86</v>
      </c>
      <c r="B134" s="13" t="s">
        <v>32</v>
      </c>
      <c r="C134" s="13" t="s">
        <v>87</v>
      </c>
      <c r="D134" s="14">
        <v>11423895</v>
      </c>
      <c r="E134" s="15">
        <v>2644991</v>
      </c>
      <c r="F134" s="21">
        <f t="shared" si="2"/>
        <v>23.153145227612821</v>
      </c>
    </row>
    <row r="135" spans="1:6" x14ac:dyDescent="0.3">
      <c r="A135" s="22" t="s">
        <v>88</v>
      </c>
      <c r="B135" s="23" t="s">
        <v>32</v>
      </c>
      <c r="C135" s="23" t="s">
        <v>89</v>
      </c>
      <c r="D135" s="24">
        <f>D136</f>
        <v>48440.55</v>
      </c>
      <c r="E135" s="24">
        <f>E136</f>
        <v>0</v>
      </c>
      <c r="F135" s="21">
        <f t="shared" si="2"/>
        <v>0</v>
      </c>
    </row>
    <row r="136" spans="1:6" x14ac:dyDescent="0.3">
      <c r="A136" s="12" t="s">
        <v>90</v>
      </c>
      <c r="B136" s="13" t="s">
        <v>32</v>
      </c>
      <c r="C136" s="13" t="s">
        <v>91</v>
      </c>
      <c r="D136" s="14">
        <v>48440.55</v>
      </c>
      <c r="E136" s="15">
        <v>0</v>
      </c>
      <c r="F136" s="21">
        <f t="shared" si="2"/>
        <v>0</v>
      </c>
    </row>
    <row r="137" spans="1:6" x14ac:dyDescent="0.3">
      <c r="A137" s="22" t="s">
        <v>92</v>
      </c>
      <c r="B137" s="23" t="s">
        <v>32</v>
      </c>
      <c r="C137" s="23" t="s">
        <v>93</v>
      </c>
      <c r="D137" s="24">
        <f>D138+D139+D140</f>
        <v>2140159.4900000002</v>
      </c>
      <c r="E137" s="24">
        <f>E138+E139+E140</f>
        <v>263480.37</v>
      </c>
      <c r="F137" s="21">
        <f t="shared" si="2"/>
        <v>12.311249289182648</v>
      </c>
    </row>
    <row r="138" spans="1:6" x14ac:dyDescent="0.3">
      <c r="A138" s="12" t="s">
        <v>94</v>
      </c>
      <c r="B138" s="13" t="s">
        <v>32</v>
      </c>
      <c r="C138" s="13" t="s">
        <v>95</v>
      </c>
      <c r="D138" s="14">
        <v>692159.49</v>
      </c>
      <c r="E138" s="15">
        <v>0</v>
      </c>
      <c r="F138" s="21">
        <f t="shared" si="2"/>
        <v>0</v>
      </c>
    </row>
    <row r="139" spans="1:6" x14ac:dyDescent="0.3">
      <c r="A139" s="12" t="s">
        <v>96</v>
      </c>
      <c r="B139" s="13" t="s">
        <v>32</v>
      </c>
      <c r="C139" s="13" t="s">
        <v>97</v>
      </c>
      <c r="D139" s="14">
        <v>447700</v>
      </c>
      <c r="E139" s="15">
        <v>57280.12</v>
      </c>
      <c r="F139" s="21">
        <f t="shared" si="2"/>
        <v>12.794308688854144</v>
      </c>
    </row>
    <row r="140" spans="1:6" ht="15" customHeight="1" x14ac:dyDescent="0.3">
      <c r="A140" s="12" t="s">
        <v>98</v>
      </c>
      <c r="B140" s="13" t="s">
        <v>32</v>
      </c>
      <c r="C140" s="13" t="s">
        <v>99</v>
      </c>
      <c r="D140" s="14">
        <v>1000300</v>
      </c>
      <c r="E140" s="15">
        <v>206200.25</v>
      </c>
      <c r="F140" s="21">
        <f t="shared" si="2"/>
        <v>20.613840847745678</v>
      </c>
    </row>
    <row r="141" spans="1:6" x14ac:dyDescent="0.3">
      <c r="A141" s="17" t="s">
        <v>216</v>
      </c>
      <c r="B141" s="23" t="s">
        <v>32</v>
      </c>
      <c r="C141" s="23" t="s">
        <v>217</v>
      </c>
      <c r="D141" s="24">
        <f>D142</f>
        <v>26589430</v>
      </c>
      <c r="E141" s="73">
        <f>E142</f>
        <v>6065166</v>
      </c>
      <c r="F141" s="21">
        <f t="shared" si="2"/>
        <v>22.81044008841107</v>
      </c>
    </row>
    <row r="142" spans="1:6" x14ac:dyDescent="0.3">
      <c r="A142" s="72" t="s">
        <v>218</v>
      </c>
      <c r="B142" s="13" t="s">
        <v>32</v>
      </c>
      <c r="C142" s="13" t="s">
        <v>219</v>
      </c>
      <c r="D142" s="14">
        <v>26589430</v>
      </c>
      <c r="E142" s="15">
        <v>6065166</v>
      </c>
      <c r="F142" s="21">
        <f t="shared" si="2"/>
        <v>22.81044008841107</v>
      </c>
    </row>
    <row r="143" spans="1:6" ht="21.6" x14ac:dyDescent="0.3">
      <c r="A143" s="17" t="s">
        <v>100</v>
      </c>
      <c r="B143" s="18">
        <v>450</v>
      </c>
      <c r="C143" s="18" t="s">
        <v>36</v>
      </c>
      <c r="D143" s="19">
        <f>D9-D101</f>
        <v>0</v>
      </c>
      <c r="E143" s="20">
        <f>E9-E101</f>
        <v>-46779.189999982715</v>
      </c>
      <c r="F143" s="21">
        <v>0</v>
      </c>
    </row>
    <row r="144" spans="1:6" ht="23.25" customHeight="1" x14ac:dyDescent="0.3">
      <c r="A144" s="96" t="s">
        <v>101</v>
      </c>
      <c r="B144" s="97"/>
      <c r="C144" s="97"/>
      <c r="D144" s="97"/>
      <c r="E144" s="11"/>
      <c r="F144" s="11"/>
    </row>
    <row r="145" spans="1:6" ht="44.25" customHeight="1" x14ac:dyDescent="0.3">
      <c r="A145" s="25" t="s">
        <v>0</v>
      </c>
      <c r="B145" s="25" t="s">
        <v>1</v>
      </c>
      <c r="C145" s="25" t="s">
        <v>102</v>
      </c>
      <c r="D145" s="25" t="s">
        <v>306</v>
      </c>
      <c r="E145" s="59" t="s">
        <v>34</v>
      </c>
      <c r="F145" s="61" t="s">
        <v>29</v>
      </c>
    </row>
    <row r="146" spans="1:6" ht="21.6" x14ac:dyDescent="0.3">
      <c r="A146" s="22" t="s">
        <v>103</v>
      </c>
      <c r="B146" s="57">
        <v>500</v>
      </c>
      <c r="C146" s="57" t="s">
        <v>36</v>
      </c>
      <c r="D146" s="58">
        <f>D149</f>
        <v>0</v>
      </c>
      <c r="E146" s="58">
        <f>E149</f>
        <v>46779.190000005066</v>
      </c>
      <c r="F146" s="21">
        <v>0</v>
      </c>
    </row>
    <row r="147" spans="1:6" ht="21.6" x14ac:dyDescent="0.3">
      <c r="A147" s="12" t="s">
        <v>104</v>
      </c>
      <c r="B147" s="26">
        <v>520</v>
      </c>
      <c r="C147" s="26" t="s">
        <v>36</v>
      </c>
      <c r="D147" s="27" t="s">
        <v>153</v>
      </c>
      <c r="E147" s="16" t="s">
        <v>43</v>
      </c>
      <c r="F147" s="92" t="s">
        <v>153</v>
      </c>
    </row>
    <row r="148" spans="1:6" ht="31.8" x14ac:dyDescent="0.3">
      <c r="A148" s="12" t="s">
        <v>105</v>
      </c>
      <c r="B148" s="26">
        <v>520</v>
      </c>
      <c r="C148" s="26" t="s">
        <v>106</v>
      </c>
      <c r="D148" s="27" t="s">
        <v>43</v>
      </c>
      <c r="E148" s="16" t="s">
        <v>43</v>
      </c>
      <c r="F148" s="92" t="s">
        <v>153</v>
      </c>
    </row>
    <row r="149" spans="1:6" x14ac:dyDescent="0.3">
      <c r="A149" s="22" t="s">
        <v>107</v>
      </c>
      <c r="B149" s="57">
        <v>700</v>
      </c>
      <c r="C149" s="57" t="s">
        <v>108</v>
      </c>
      <c r="D149" s="58">
        <f>D150</f>
        <v>0</v>
      </c>
      <c r="E149" s="58">
        <f>E150</f>
        <v>46779.190000005066</v>
      </c>
      <c r="F149" s="21">
        <v>0</v>
      </c>
    </row>
    <row r="150" spans="1:6" ht="21.6" x14ac:dyDescent="0.3">
      <c r="A150" s="12" t="s">
        <v>109</v>
      </c>
      <c r="B150" s="26">
        <v>700</v>
      </c>
      <c r="C150" s="26" t="s">
        <v>110</v>
      </c>
      <c r="D150" s="27">
        <f>D151+D152</f>
        <v>0</v>
      </c>
      <c r="E150" s="27">
        <f>E151+E152</f>
        <v>46779.190000005066</v>
      </c>
      <c r="F150" s="21">
        <v>0</v>
      </c>
    </row>
    <row r="151" spans="1:6" ht="21.6" x14ac:dyDescent="0.3">
      <c r="A151" s="12" t="s">
        <v>111</v>
      </c>
      <c r="B151" s="26">
        <v>710</v>
      </c>
      <c r="C151" s="26" t="s">
        <v>112</v>
      </c>
      <c r="D151" s="27">
        <v>-249239257.58000001</v>
      </c>
      <c r="E151" s="60">
        <v>-56436035.409999996</v>
      </c>
      <c r="F151" s="21">
        <f>E151/D151*100</f>
        <v>22.643317091363642</v>
      </c>
    </row>
    <row r="152" spans="1:6" ht="21.6" x14ac:dyDescent="0.3">
      <c r="A152" s="12" t="s">
        <v>113</v>
      </c>
      <c r="B152" s="26">
        <v>720</v>
      </c>
      <c r="C152" s="26" t="s">
        <v>114</v>
      </c>
      <c r="D152" s="27">
        <v>249239257.58000001</v>
      </c>
      <c r="E152" s="60">
        <v>56482814.600000001</v>
      </c>
      <c r="F152" s="21">
        <f>E152/D152*100</f>
        <v>22.662085880219063</v>
      </c>
    </row>
    <row r="153" spans="1:6" x14ac:dyDescent="0.3">
      <c r="A153" s="79"/>
      <c r="B153" s="80"/>
      <c r="C153" s="80"/>
      <c r="D153" s="81"/>
      <c r="E153" s="81"/>
      <c r="F153" s="82"/>
    </row>
    <row r="154" spans="1:6" x14ac:dyDescent="0.3">
      <c r="A154" s="83"/>
    </row>
    <row r="155" spans="1:6" x14ac:dyDescent="0.3">
      <c r="A155" s="62" t="s">
        <v>290</v>
      </c>
    </row>
    <row r="156" spans="1:6" x14ac:dyDescent="0.3">
      <c r="A156" s="62" t="s">
        <v>31</v>
      </c>
      <c r="D156" s="64" t="s">
        <v>291</v>
      </c>
    </row>
    <row r="157" spans="1:6" x14ac:dyDescent="0.3">
      <c r="A157" s="63"/>
      <c r="D157" s="64"/>
    </row>
    <row r="158" spans="1:6" x14ac:dyDescent="0.3">
      <c r="A158" s="62" t="s">
        <v>129</v>
      </c>
      <c r="D158" s="64" t="s">
        <v>220</v>
      </c>
    </row>
    <row r="159" spans="1:6" x14ac:dyDescent="0.3">
      <c r="B159" t="s">
        <v>130</v>
      </c>
    </row>
  </sheetData>
  <mergeCells count="7">
    <mergeCell ref="A98:D98"/>
    <mergeCell ref="A144:D144"/>
    <mergeCell ref="A5:F6"/>
    <mergeCell ref="E1:F1"/>
    <mergeCell ref="D3:F3"/>
    <mergeCell ref="E4:F4"/>
    <mergeCell ref="D2:F2"/>
  </mergeCells>
  <pageMargins left="0.39370078740157483" right="0.19685039370078741" top="0.39370078740157483" bottom="0.19685039370078741" header="0.31496062992125984" footer="0.31496062992125984"/>
  <pageSetup paperSize="9" scale="86" fitToHeight="0" orientation="portrait" horizontalDpi="180" verticalDpi="180" r:id="rId1"/>
  <rowBreaks count="4" manualBreakCount="4">
    <brk id="28" max="6" man="1"/>
    <brk id="60" max="6" man="1"/>
    <brk id="88" max="6" man="1"/>
    <brk id="1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zoomScaleNormal="100" workbookViewId="0">
      <selection activeCell="D11" sqref="D11"/>
    </sheetView>
  </sheetViews>
  <sheetFormatPr defaultColWidth="9.109375" defaultRowHeight="15" x14ac:dyDescent="0.25"/>
  <cols>
    <col min="1" max="1" width="6.88671875" style="7" customWidth="1"/>
    <col min="2" max="2" width="70.33203125" style="7" customWidth="1"/>
    <col min="3" max="3" width="20.109375" style="7" customWidth="1"/>
    <col min="4" max="4" width="28.88671875" style="56" customWidth="1"/>
    <col min="5" max="6" width="11.44140625" style="7" bestFit="1" customWidth="1"/>
    <col min="7" max="8" width="10.109375" style="7" bestFit="1" customWidth="1"/>
    <col min="9" max="9" width="13.44140625" style="7" customWidth="1"/>
    <col min="10" max="16384" width="9.109375" style="7"/>
  </cols>
  <sheetData>
    <row r="1" spans="1:4" x14ac:dyDescent="0.25">
      <c r="C1" s="39" t="s">
        <v>119</v>
      </c>
      <c r="D1" s="7"/>
    </row>
    <row r="2" spans="1:4" x14ac:dyDescent="0.25">
      <c r="C2" s="39" t="s">
        <v>202</v>
      </c>
      <c r="D2" s="7"/>
    </row>
    <row r="3" spans="1:4" x14ac:dyDescent="0.25">
      <c r="C3" s="39" t="s">
        <v>128</v>
      </c>
      <c r="D3" s="7"/>
    </row>
    <row r="4" spans="1:4" x14ac:dyDescent="0.25">
      <c r="C4" s="74" t="s">
        <v>311</v>
      </c>
      <c r="D4" s="7"/>
    </row>
    <row r="5" spans="1:4" x14ac:dyDescent="0.25">
      <c r="D5" s="40"/>
    </row>
    <row r="6" spans="1:4" ht="15.75" customHeight="1" x14ac:dyDescent="0.3">
      <c r="A6" s="102" t="s">
        <v>120</v>
      </c>
      <c r="B6" s="102"/>
      <c r="C6" s="102"/>
      <c r="D6" s="41"/>
    </row>
    <row r="7" spans="1:4" ht="15.75" customHeight="1" x14ac:dyDescent="0.3">
      <c r="A7" s="102" t="s">
        <v>121</v>
      </c>
      <c r="B7" s="102"/>
      <c r="C7" s="102"/>
      <c r="D7" s="41"/>
    </row>
    <row r="8" spans="1:4" ht="15.75" customHeight="1" x14ac:dyDescent="0.3">
      <c r="A8" s="102" t="s">
        <v>122</v>
      </c>
      <c r="B8" s="102"/>
      <c r="C8" s="102"/>
      <c r="D8" s="41"/>
    </row>
    <row r="9" spans="1:4" ht="15.75" customHeight="1" x14ac:dyDescent="0.3">
      <c r="A9" s="103" t="s">
        <v>307</v>
      </c>
      <c r="B9" s="103"/>
      <c r="C9" s="103"/>
      <c r="D9" s="42"/>
    </row>
    <row r="10" spans="1:4" ht="15.6" x14ac:dyDescent="0.3">
      <c r="A10" s="43"/>
      <c r="B10" s="43"/>
      <c r="C10" s="44"/>
      <c r="D10" s="7"/>
    </row>
    <row r="11" spans="1:4" ht="30" customHeight="1" x14ac:dyDescent="0.25">
      <c r="A11" s="45" t="s">
        <v>123</v>
      </c>
      <c r="B11" s="46" t="s">
        <v>0</v>
      </c>
      <c r="C11" s="47" t="s">
        <v>124</v>
      </c>
      <c r="D11" s="7"/>
    </row>
    <row r="12" spans="1:4" ht="15.75" customHeight="1" x14ac:dyDescent="0.25">
      <c r="A12" s="48">
        <v>1</v>
      </c>
      <c r="B12" s="48">
        <v>2</v>
      </c>
      <c r="C12" s="49">
        <v>3</v>
      </c>
      <c r="D12" s="7"/>
    </row>
    <row r="13" spans="1:4" ht="34.799999999999997" customHeight="1" x14ac:dyDescent="0.25">
      <c r="A13" s="50">
        <v>1</v>
      </c>
      <c r="B13" s="51" t="s">
        <v>125</v>
      </c>
      <c r="C13" s="93">
        <v>17</v>
      </c>
      <c r="D13" s="7"/>
    </row>
    <row r="14" spans="1:4" ht="51.75" customHeight="1" x14ac:dyDescent="0.25">
      <c r="A14" s="50">
        <v>2</v>
      </c>
      <c r="B14" s="45" t="s">
        <v>126</v>
      </c>
      <c r="C14" s="93">
        <v>5227</v>
      </c>
      <c r="D14" s="7"/>
    </row>
    <row r="15" spans="1:4" ht="66" customHeight="1" x14ac:dyDescent="0.25">
      <c r="A15" s="50">
        <v>3</v>
      </c>
      <c r="B15" s="51" t="s">
        <v>127</v>
      </c>
      <c r="C15" s="52">
        <v>221</v>
      </c>
      <c r="D15" s="7"/>
    </row>
    <row r="16" spans="1:4" ht="48.75" customHeight="1" x14ac:dyDescent="0.25">
      <c r="A16" s="53"/>
      <c r="B16" s="54"/>
      <c r="C16" s="55"/>
      <c r="D16" s="7"/>
    </row>
    <row r="17" spans="1:4" ht="15" customHeight="1" x14ac:dyDescent="0.25">
      <c r="A17" s="101"/>
      <c r="B17" s="101"/>
      <c r="C17" s="55"/>
      <c r="D17" s="7"/>
    </row>
    <row r="18" spans="1:4" x14ac:dyDescent="0.25">
      <c r="A18" s="101" t="s">
        <v>290</v>
      </c>
      <c r="B18" s="101"/>
      <c r="C18" s="56"/>
    </row>
    <row r="19" spans="1:4" x14ac:dyDescent="0.25">
      <c r="A19" s="101" t="s">
        <v>31</v>
      </c>
      <c r="B19" s="101"/>
      <c r="C19" s="56" t="s">
        <v>291</v>
      </c>
    </row>
    <row r="20" spans="1:4" ht="15" customHeight="1" x14ac:dyDescent="0.25">
      <c r="A20" s="40"/>
      <c r="B20" s="40"/>
      <c r="C20" s="56"/>
    </row>
    <row r="21" spans="1:4" ht="18.75" customHeight="1" x14ac:dyDescent="0.25">
      <c r="A21" s="101" t="s">
        <v>129</v>
      </c>
      <c r="B21" s="101"/>
      <c r="C21" s="56" t="s">
        <v>220</v>
      </c>
    </row>
    <row r="23" spans="1:4" x14ac:dyDescent="0.25">
      <c r="B23" s="7" t="s">
        <v>130</v>
      </c>
    </row>
  </sheetData>
  <mergeCells count="8">
    <mergeCell ref="A21:B21"/>
    <mergeCell ref="A6:C6"/>
    <mergeCell ref="A7:C7"/>
    <mergeCell ref="A8:C8"/>
    <mergeCell ref="A9:C9"/>
    <mergeCell ref="A18:B18"/>
    <mergeCell ref="A19:B19"/>
    <mergeCell ref="A17:B1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2024-05-02T01:19:40Z</dcterms:modified>
</cp:coreProperties>
</file>